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Основная" sheetId="1" r:id="rId1"/>
    <sheet name="Дополнительная" sheetId="2" r:id="rId2"/>
    <sheet name="hidden" sheetId="3" state="hidden" r:id="rId3"/>
    <sheet name="Раздел1" sheetId="4" state="hidden" r:id="rId4"/>
    <sheet name="Раздел2" sheetId="5" state="hidden" r:id="rId5"/>
  </sheets>
  <definedNames>
    <definedName name="Дата">'Основная'!$C$4</definedName>
    <definedName name="Дата2" localSheetId="1">'Дополнительная'!$B$4</definedName>
    <definedName name="Заголовок2" localSheetId="1">'Дополнительная'!$A$1:$D$6</definedName>
    <definedName name="ЗаголовокТаблицы">'Основная'!$A$13:$AA$14</definedName>
    <definedName name="ЗаголовокТаблицы2" localSheetId="1">'Дополнительная'!$A$7:$C$8</definedName>
    <definedName name="заголовочные">'Основная'!$A$1:$Z$6</definedName>
    <definedName name="Заключительные">'Основная'!$A$62:$Z$66</definedName>
    <definedName name="Минус">'Основная'!$AA$14</definedName>
    <definedName name="МО">'Основная'!$C$5</definedName>
    <definedName name="МО2" localSheetId="1">'Дополнительная'!$B$5</definedName>
    <definedName name="Плюс">'Основная'!$A$14</definedName>
    <definedName name="Р1">'Основная'!$B$14</definedName>
    <definedName name="Р10">'Основная'!$L$14</definedName>
    <definedName name="Р11">'Основная'!$M$14</definedName>
    <definedName name="Р111" localSheetId="1">'Дополнительная'!$A$8</definedName>
    <definedName name="Р112" localSheetId="1">'Дополнительная'!$B$8</definedName>
    <definedName name="Р113" localSheetId="1">'Дополнительная'!$C$8</definedName>
    <definedName name="Р12">'Основная'!$N$14</definedName>
    <definedName name="Р13">'Основная'!$O$14</definedName>
    <definedName name="Р14">'Основная'!$P$14</definedName>
    <definedName name="Р15">'Основная'!$Q$14</definedName>
    <definedName name="Р16">'Основная'!$R$14</definedName>
    <definedName name="Р17">'Основная'!$S$14</definedName>
    <definedName name="Р18">'Основная'!$T$14</definedName>
    <definedName name="Р19">'Основная'!$U$14</definedName>
    <definedName name="Р2">'Основная'!$C$14</definedName>
    <definedName name="Р20">'Основная'!$V$14</definedName>
    <definedName name="Р21">'Основная'!$W$14</definedName>
    <definedName name="Р22">'Основная'!$X$14</definedName>
    <definedName name="Р23">'Основная'!$Y$14</definedName>
    <definedName name="Р24">'Основная'!$Z$14</definedName>
    <definedName name="Р25" localSheetId="0">'Основная'!$G$14</definedName>
    <definedName name="Р3">'Основная'!$D$14</definedName>
    <definedName name="Р4">'Основная'!$E$14</definedName>
    <definedName name="Р5">'Основная'!$F$14</definedName>
    <definedName name="Р6">'Основная'!$H$14</definedName>
    <definedName name="Р7">'Основная'!$I$14</definedName>
    <definedName name="Р8">'Основная'!$J$14</definedName>
    <definedName name="Р9">'Основная'!$K$14</definedName>
    <definedName name="Раздел1">'Основная'!$A$6:$AA$62</definedName>
    <definedName name="Раздел2" localSheetId="1">'Дополнительная'!$A$1:$D$11</definedName>
    <definedName name="Таблица">'Основная'!$A$13:$AA$62</definedName>
    <definedName name="Таблица2" localSheetId="1">'Дополнительная'!$A$7:$D$10</definedName>
    <definedName name="Телефон">'Основная'!C59</definedName>
    <definedName name="ТелоТаблицы">'Основная'!$A$15:$AA$61</definedName>
    <definedName name="ТелоТаблицы2" localSheetId="1">'Дополнительная'!$A$9:$C$10</definedName>
    <definedName name="ФИО">'Основная'!C57</definedName>
    <definedName name="Форма">'Основная'!$A$1:$AA$66</definedName>
    <definedName name="Форма2" localSheetId="1">'Дополнительная'!$A$1:$D$12</definedName>
  </definedNames>
  <calcPr fullCalcOnLoad="1"/>
</workbook>
</file>

<file path=xl/sharedStrings.xml><?xml version="1.0" encoding="utf-8"?>
<sst xmlns="http://schemas.openxmlformats.org/spreadsheetml/2006/main" count="205" uniqueCount="127">
  <si>
    <t>Всего, в том числе</t>
  </si>
  <si>
    <t>Площадь земель, подлежащих налогообложению (наход. на праве собственности, пост. бессрочн.), га</t>
  </si>
  <si>
    <t>Площадь земель до разграничения собственности на землю, по которой уплачивается арендная плата, га</t>
  </si>
  <si>
    <t>Площадь земель после разграничения собственности на землю, по которой уплачивается арендная плата, га</t>
  </si>
  <si>
    <t>РЕЗЕРВ. Площадь земель, по которым не уплачивается ни земельный налог, ни арендная плата за землю, га</t>
  </si>
  <si>
    <t>УПКСЗ, средневзвешенный, руб./кв.м.</t>
  </si>
  <si>
    <t>Ставка земельного налога, %</t>
  </si>
  <si>
    <t>Сумма земельного налога всего, тыс. руб.</t>
  </si>
  <si>
    <t>Сумма налоговых льгот, тыс. руб.</t>
  </si>
  <si>
    <t>Сумма земельного налога за вычетом налоговых льгот, тыс. руб.</t>
  </si>
  <si>
    <t>Кадастровая стоимость земель до разграничения собственности, тыс.руб.</t>
  </si>
  <si>
    <t>Кадастровая стоимость земель после разграничения собственности, тыс.руб.</t>
  </si>
  <si>
    <t>Рыночная стоимость земель, тыс.руб.</t>
  </si>
  <si>
    <t>Ставка арендной платы за землю до разграничения собственности, %</t>
  </si>
  <si>
    <t>Ставка арендной платы за землю после разграничения собственности, %</t>
  </si>
  <si>
    <t>Ставка арендной платы за землю от рыночной стоимости, %</t>
  </si>
  <si>
    <t>Сумма арендной платы за землю до разграничения собственности, тыс. руб.</t>
  </si>
  <si>
    <t>Сумма арендной платы за землю после разграничения собственности, тыс. руб.</t>
  </si>
  <si>
    <t>Объекты налогообложения</t>
  </si>
  <si>
    <t>Сумма арендной платы за землю от рыночной стоимости, тыс. руб.</t>
  </si>
  <si>
    <t>Текущий год:</t>
  </si>
  <si>
    <t>Наименование МО:</t>
  </si>
  <si>
    <t>ФИО</t>
  </si>
  <si>
    <t>Телефон</t>
  </si>
  <si>
    <t>Сбор данных по земельным платежам</t>
  </si>
  <si>
    <t>Многоквартирные жилые дома</t>
  </si>
  <si>
    <t>Площадь земельных участков, планируемой обязательной постановке на кадастровый учет, под объектами многоквартырных жилых домов, га</t>
  </si>
  <si>
    <t>Сумма земельного налога, которя будет включена в бюджет, тыс. руб</t>
  </si>
  <si>
    <t>Площадь земель, по которой уплачивается арендная плата, исходя из рыночной стоимости, га</t>
  </si>
  <si>
    <t>2017</t>
  </si>
  <si>
    <t>col1</t>
  </si>
  <si>
    <t>col2</t>
  </si>
  <si>
    <t>col3</t>
  </si>
  <si>
    <t>col4</t>
  </si>
  <si>
    <t>col5</t>
  </si>
  <si>
    <t>col6</t>
  </si>
  <si>
    <t>col27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</si>
  <si>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</si>
  <si>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</si>
  <si>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</si>
  <si>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</si>
  <si>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</si>
  <si>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</si>
  <si>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</si>
  <si>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</si>
  <si>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</si>
  <si>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</si>
  <si>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</si>
  <si>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</si>
  <si>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</si>
  <si>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</si>
  <si>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</si>
  <si>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</si>
  <si>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</si>
  <si>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</si>
  <si>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</si>
  <si>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</si>
  <si>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row1</t>
  </si>
  <si>
    <t>1. Земли сельскохозяйственного назначения</t>
  </si>
  <si>
    <t>row2</t>
  </si>
  <si>
    <t>1.1. Фонд перераспределения земель</t>
  </si>
  <si>
    <t>1.2. Облагаемые налогом с/х земли</t>
  </si>
  <si>
    <t>1.3. Прочие земли с/х назначения, необлагаемые налогом (стр.1 - стр.1.1 - стр.1.2)</t>
  </si>
  <si>
    <t>row3</t>
  </si>
  <si>
    <t>2. Земли населенных пунктов, в том числе:</t>
  </si>
  <si>
    <t>row4</t>
  </si>
  <si>
    <t>2.1. Земельные участки, предназначенные для размещения домов среднеэтажой и многоэтажной жилой застройки</t>
  </si>
  <si>
    <t>2.2. Земельные участки, предназначенные для размещения домов малоэтажной жилой застройки, в том числе индивидуальной жилой застройки</t>
  </si>
  <si>
    <t>2.3. Земельные участки, предназначенные для размещения гаражей и автостоянок</t>
  </si>
  <si>
    <t>2.4. Земельные участки, предназначенные для дачного строительства, садоводства и огородничества</t>
  </si>
  <si>
    <t>2.5. Земельные участки, предназначенные для размещения объектов торговли, общественного питания и бытового обслуживания</t>
  </si>
  <si>
    <t>2.6. Земельные участки, предназначенные для размещения гостиниц</t>
  </si>
  <si>
    <t>2.7. Земельные участки, предназначенные для размещения офисных зданий делового и коммерческого назначения</t>
  </si>
  <si>
    <t>2.8. Земельные участки, предназначенные для размещения объектов рекреационного и лечебно- оздоровительного назначения</t>
  </si>
  <si>
    <t>2.9.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 технического, продовольственного снабжения, сбыта и заготовок</t>
  </si>
  <si>
    <t>2.10. Земельные участки, предназначенные для размещения электростанций, обслуживающих их сооружений и объектов</t>
  </si>
  <si>
    <t>2.11. 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</t>
  </si>
  <si>
    <t>2.12. Земельные участки, занятые водными объектами, находящимися в обороте</t>
  </si>
  <si>
    <t>2.13. 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дорог...</t>
  </si>
  <si>
    <t>2.14. Земельные участки, занятые особо охраняемыми территориями и объектами, городскими лесами, скверами, парками, городскими садами</t>
  </si>
  <si>
    <t>2.15. Земельные участки, предназначенные для сельскохозяйственного использования</t>
  </si>
  <si>
    <t>2.16. 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 занятые водными объектами, изъятыми из оборота или ограниченными в обороте...</t>
  </si>
  <si>
    <t>2.17. Земельные участки,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</si>
  <si>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row5</t>
  </si>
  <si>
    <t>3. Земли промышленности, энергетики,транспорта, связи, радиовещания, телевидения информатики, земли обороны, безопасности и земли иного специального назначения</t>
  </si>
  <si>
    <t>row6</t>
  </si>
  <si>
    <t>3.1. Земли промышленности</t>
  </si>
  <si>
    <t>3.2. Земли энергетики</t>
  </si>
  <si>
    <t>row7</t>
  </si>
  <si>
    <t>3.3. Земли транспорта, в том числе:</t>
  </si>
  <si>
    <t>row8</t>
  </si>
  <si>
    <t>3.3.1. железнодорожного</t>
  </si>
  <si>
    <t>3.3.2. автомобильного</t>
  </si>
  <si>
    <t>3.3.3. морского, внутреннего водного</t>
  </si>
  <si>
    <t>3.3.4. воздушного</t>
  </si>
  <si>
    <t>3.3.5. трубопроводного</t>
  </si>
  <si>
    <t>row9</t>
  </si>
  <si>
    <t>3.4. Земли связи, радиовещания, телевидения, информатики</t>
  </si>
  <si>
    <t>3.5. Земли для обеспечения космической деятельности</t>
  </si>
  <si>
    <t>3.6. Земли обороны и безопасности</t>
  </si>
  <si>
    <t>3.7. Земли иного специального назначения</t>
  </si>
  <si>
    <t>row10</t>
  </si>
  <si>
    <t>4. Земли особо охраняемых территорий и объектов</t>
  </si>
  <si>
    <t>row11</t>
  </si>
  <si>
    <t>4.1. Земли особо охраняемых природных территорий (в т.ч. земли лечебно-оздоровительных местностей и курортов)</t>
  </si>
  <si>
    <t>4.2. Земли рекреационного назначения</t>
  </si>
  <si>
    <t>4.3. Земли историко-культурного назначения</t>
  </si>
  <si>
    <t>row12</t>
  </si>
  <si>
    <t>5. Земли лесного фонда</t>
  </si>
  <si>
    <t>6. Земли водного фонда</t>
  </si>
  <si>
    <t>7. Земли запаса</t>
  </si>
  <si>
    <t>row13</t>
  </si>
  <si>
    <t>8. Земли, не вовлеченные в градостроительную или иную деятельность</t>
  </si>
  <si>
    <t>row14</t>
  </si>
  <si>
    <t>8.1. Земели с/х назначения и иных категорий (овраги, балки, карьеры, заболоченные участки и т.д.)</t>
  </si>
  <si>
    <t>8.2. Свободные земли района, входящие в границы населенных пунктов, которые в дальнейшнем могут быть использованы для размещения жилой, общественно-деловой или промышленной застройки и т.д. или с/х назначения</t>
  </si>
  <si>
    <t>row15</t>
  </si>
  <si>
    <t>Итого земель в административных границах</t>
  </si>
  <si>
    <t>row16</t>
  </si>
  <si>
    <t>Контрольная сумма</t>
  </si>
  <si>
    <t/>
  </si>
  <si>
    <t>Первомайское  СП</t>
  </si>
  <si>
    <t>Кущевское СП</t>
  </si>
  <si>
    <t>Площадь земель, подлежащих продаже в 2025 г., до разграничения собственности, га</t>
  </si>
  <si>
    <t>Доходы от продажи земель до разграничения собственности в 2025 г., тыс. руб.</t>
  </si>
  <si>
    <t>Площадь земель, подлежащих продаже в 2025г., после разграничения собственности, га</t>
  </si>
  <si>
    <t>Доходы от продажи земель после разграничения собственности в 2025 г., тыс.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</si>
</sst>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0;[Red]\-#,##0.00"/>
    <numFmt numFmtId="174" formatCode="#,##0;[Red]\-#,##0"/>
    <numFmt numFmtId="175" formatCode="#,##0.0000;[Red]\-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"/>
    <numFmt numFmtId="183" formatCode="#,##0.000"/>
    <numFmt numFmtId="184" formatCode="#,##0.0000"/>
    <numFmt numFmtId="185" formatCode="#,##0.0"/>
    <numFmt numFmtId="186" formatCode="#,##0.00000"/>
    <numFmt numFmtId="187" formatCode="#,##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10" applyNumberFormat="0" applyFill="0" applyAlignment="0" applyProtection="0"/>
    <xf numFmtId="0" fontId="11" fillId="34" borderId="11" applyNumberFormat="0" applyAlignment="0" applyProtection="0"/>
    <xf numFmtId="0" fontId="12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" fillId="0" borderId="0">
      <alignment/>
      <protection/>
    </xf>
    <xf numFmtId="0" fontId="2" fillId="38" borderId="13" applyNumberFormat="0">
      <alignment horizontal="right" vertical="top"/>
      <protection locked="0"/>
    </xf>
    <xf numFmtId="0" fontId="2" fillId="0" borderId="13" applyNumberFormat="0">
      <alignment horizontal="right" vertical="top"/>
      <protection/>
    </xf>
    <xf numFmtId="0" fontId="2" fillId="0" borderId="13" applyNumberFormat="0">
      <alignment horizontal="right" vertical="top"/>
      <protection locked="0"/>
    </xf>
    <xf numFmtId="174" fontId="2" fillId="0" borderId="13">
      <alignment horizontal="right" vertical="top"/>
      <protection/>
    </xf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39" borderId="13">
      <alignment horizontal="left" vertical="top" wrapText="1"/>
      <protection/>
    </xf>
    <xf numFmtId="49" fontId="2" fillId="35" borderId="13">
      <alignment horizontal="left" vertical="top"/>
      <protection/>
    </xf>
    <xf numFmtId="49" fontId="3" fillId="0" borderId="13">
      <alignment horizontal="left" vertical="top"/>
      <protection/>
    </xf>
    <xf numFmtId="0" fontId="20" fillId="0" borderId="14" applyNumberFormat="0" applyFill="0" applyAlignment="0" applyProtection="0"/>
    <xf numFmtId="0" fontId="2" fillId="40" borderId="15" applyNumberFormat="0">
      <alignment horizontal="right" vertical="top"/>
      <protection/>
    </xf>
    <xf numFmtId="0" fontId="2" fillId="0" borderId="13" applyNumberFormat="0">
      <alignment horizontal="right" vertical="top"/>
      <protection/>
    </xf>
    <xf numFmtId="0" fontId="2" fillId="0" borderId="13" applyNumberFormat="0">
      <alignment horizontal="right" vertical="top"/>
      <protection/>
    </xf>
    <xf numFmtId="0" fontId="2" fillId="41" borderId="13">
      <alignment horizontal="left" vertical="top" wrapText="1"/>
      <protection/>
    </xf>
    <xf numFmtId="0" fontId="3" fillId="0" borderId="13">
      <alignment horizontal="left" vertical="top" wrapText="1"/>
      <protection/>
    </xf>
    <xf numFmtId="0" fontId="2" fillId="42" borderId="13">
      <alignment horizontal="left" vertical="top" wrapText="1"/>
      <protection/>
    </xf>
    <xf numFmtId="0" fontId="2" fillId="40" borderId="13">
      <alignment horizontal="left" vertical="top" wrapText="1"/>
      <protection/>
    </xf>
    <xf numFmtId="0" fontId="2" fillId="43" borderId="13">
      <alignment horizontal="left" vertical="top" wrapText="1"/>
      <protection/>
    </xf>
    <xf numFmtId="0" fontId="2" fillId="41" borderId="15" applyNumberFormat="0">
      <alignment horizontal="right" vertical="top"/>
      <protection locked="0"/>
    </xf>
    <xf numFmtId="0" fontId="2" fillId="0" borderId="13" applyNumberFormat="0">
      <alignment horizontal="right" vertical="top"/>
      <protection locked="0"/>
    </xf>
    <xf numFmtId="0" fontId="2" fillId="44" borderId="13">
      <alignment horizontal="left" vertical="top" wrapText="1"/>
      <protection/>
    </xf>
    <xf numFmtId="0" fontId="2" fillId="0" borderId="13">
      <alignment horizontal="left" vertical="top" wrapText="1"/>
      <protection/>
    </xf>
    <xf numFmtId="0" fontId="2" fillId="44" borderId="13">
      <alignment horizontal="left" vertical="top" wrapText="1"/>
      <protection/>
    </xf>
    <xf numFmtId="0" fontId="2" fillId="0" borderId="13">
      <alignment horizontal="left" vertical="top" wrapText="1"/>
      <protection/>
    </xf>
    <xf numFmtId="49" fontId="5" fillId="45" borderId="13">
      <alignment horizontal="left" vertical="top" wrapText="1"/>
      <protection/>
    </xf>
    <xf numFmtId="49" fontId="2" fillId="0" borderId="13">
      <alignment horizontal="left" vertical="top" wrapText="1"/>
      <protection/>
    </xf>
    <xf numFmtId="0" fontId="1" fillId="46" borderId="16" applyNumberFormat="0" applyFont="0" applyAlignment="0" applyProtection="0"/>
    <xf numFmtId="0" fontId="17" fillId="45" borderId="0" applyNumberFormat="0" applyBorder="0" applyAlignment="0" applyProtection="0"/>
    <xf numFmtId="0" fontId="15" fillId="47" borderId="17" applyNumberFormat="0" applyAlignment="0" applyProtection="0"/>
    <xf numFmtId="0" fontId="4" fillId="0" borderId="0">
      <alignment horizontal="left" vertical="top"/>
      <protection/>
    </xf>
  </cellStyleXfs>
  <cellXfs count="43"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2" fontId="7" fillId="0" borderId="18" xfId="0" applyNumberFormat="1" applyFont="1" applyFill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 indent="1"/>
    </xf>
    <xf numFmtId="0" fontId="7" fillId="0" borderId="18" xfId="0" applyNumberFormat="1" applyFont="1" applyBorder="1" applyAlignment="1">
      <alignment horizontal="left" wrapText="1" indent="2"/>
    </xf>
    <xf numFmtId="0" fontId="6" fillId="46" borderId="18" xfId="0" applyNumberFormat="1" applyFont="1" applyFill="1" applyBorder="1" applyAlignment="1">
      <alignment horizontal="center" vertical="top" wrapText="1"/>
    </xf>
    <xf numFmtId="0" fontId="6" fillId="36" borderId="18" xfId="0" applyNumberFormat="1" applyFont="1" applyFill="1" applyBorder="1" applyAlignment="1">
      <alignment horizontal="center" vertical="top" wrapText="1"/>
    </xf>
    <xf numFmtId="0" fontId="6" fillId="48" borderId="18" xfId="0" applyNumberFormat="1" applyFont="1" applyFill="1" applyBorder="1" applyAlignment="1">
      <alignment horizontal="center" vertical="top" wrapText="1"/>
    </xf>
    <xf numFmtId="0" fontId="6" fillId="37" borderId="18" xfId="0" applyNumberFormat="1" applyFont="1" applyFill="1" applyBorder="1" applyAlignment="1">
      <alignment horizontal="center" vertical="top" wrapText="1"/>
    </xf>
    <xf numFmtId="0" fontId="6" fillId="49" borderId="18" xfId="0" applyNumberFormat="1" applyFont="1" applyFill="1" applyBorder="1" applyAlignment="1">
      <alignment horizontal="center" vertical="top" wrapText="1"/>
    </xf>
    <xf numFmtId="184" fontId="7" fillId="0" borderId="18" xfId="0" applyNumberFormat="1" applyFont="1" applyFill="1" applyBorder="1" applyAlignment="1">
      <alignment horizontal="right"/>
    </xf>
    <xf numFmtId="185" fontId="7" fillId="0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84" fontId="7" fillId="46" borderId="18" xfId="0" applyNumberFormat="1" applyFont="1" applyFill="1" applyBorder="1" applyAlignment="1" applyProtection="1">
      <alignment horizontal="right"/>
      <protection locked="0"/>
    </xf>
    <xf numFmtId="4" fontId="7" fillId="46" borderId="18" xfId="0" applyNumberFormat="1" applyFont="1" applyFill="1" applyBorder="1" applyAlignment="1" applyProtection="1">
      <alignment horizontal="right"/>
      <protection locked="0"/>
    </xf>
    <xf numFmtId="3" fontId="7" fillId="46" borderId="18" xfId="0" applyNumberFormat="1" applyFont="1" applyFill="1" applyBorder="1" applyAlignment="1" applyProtection="1">
      <alignment horizontal="right"/>
      <protection locked="0"/>
    </xf>
    <xf numFmtId="184" fontId="7" fillId="46" borderId="18" xfId="0" applyNumberFormat="1" applyFont="1" applyFill="1" applyBorder="1" applyAlignment="1" applyProtection="1">
      <alignment horizontal="right" wrapText="1"/>
      <protection locked="0"/>
    </xf>
    <xf numFmtId="3" fontId="7" fillId="46" borderId="18" xfId="0" applyNumberFormat="1" applyFont="1" applyFill="1" applyBorder="1" applyAlignment="1" applyProtection="1">
      <alignment horizontal="right" wrapText="1"/>
      <protection locked="0"/>
    </xf>
    <xf numFmtId="184" fontId="7" fillId="31" borderId="18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6" fillId="49" borderId="18" xfId="0" applyNumberFormat="1" applyFont="1" applyFill="1" applyBorder="1" applyAlignment="1">
      <alignment horizontal="center" vertical="top" wrapText="1"/>
    </xf>
    <xf numFmtId="180" fontId="6" fillId="0" borderId="18" xfId="0" applyNumberFormat="1" applyFont="1" applyBorder="1" applyAlignment="1">
      <alignment horizontal="center"/>
    </xf>
    <xf numFmtId="180" fontId="7" fillId="0" borderId="18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7" fillId="46" borderId="19" xfId="0" applyNumberFormat="1" applyFont="1" applyFill="1" applyBorder="1" applyAlignment="1" applyProtection="1">
      <alignment horizontal="center"/>
      <protection locked="0"/>
    </xf>
    <xf numFmtId="0" fontId="7" fillId="46" borderId="1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‿?" xfId="68"/>
    <cellStyle name="㼿㼿㼿㼠㼿㼠㼿㼿㼿?" xfId="69"/>
    <cellStyle name="㼿㼿㼿㼠㼿㼿㼿㼠㼿㼠㼿㼿㼿" xfId="70"/>
    <cellStyle name="㼿㼿㼿㼠㼿㼿㼿㼿㼿㼿㼿" xfId="71"/>
    <cellStyle name="㼿㼿㼿㼠㼿㼿㼿㼿㼿㼿㼿㼠㼠㼿㼿㼿㼿" xfId="72"/>
    <cellStyle name="㼿㼿㼿㼿" xfId="73"/>
    <cellStyle name="㼿㼿㼿㼿?" xfId="74"/>
    <cellStyle name="㼿㼿㼿㼿‿?" xfId="75"/>
    <cellStyle name="㼿㼿㼿㼿‿㼿㼿" xfId="76"/>
    <cellStyle name="㼿㼿㼿㼿‿㼿㼿?" xfId="77"/>
    <cellStyle name="㼿㼿㼿㼿‿㼿㼿‿㼿㼿㼿㼿" xfId="78"/>
    <cellStyle name="㼿㼿㼿㼿‿㼿㼿㼿" xfId="79"/>
    <cellStyle name="㼿㼿㼿㼿‿㼿㼿㼿㼠㼠㼿㼿㼿㼿" xfId="80"/>
    <cellStyle name="㼿㼿㼿㼿‿㼿㼿㼿㼠㼠㼿㼿㼿㼿㼠㼿㼿㼿?" xfId="81"/>
    <cellStyle name="㼿㼿㼿㼿‿㼿㼿㼿㼠㼿㼿㼿?" xfId="82"/>
    <cellStyle name="㼿㼿㼿㼿‿㼿㼿㼿㼿㼿㼠㼿㼿㼿" xfId="83"/>
    <cellStyle name="㼿㼿㼿㼿‿㼿㼿㼿㼿㼿㼠㼿㼿㼿?" xfId="84"/>
    <cellStyle name="㼿㼿㼿㼿‿㼿㼿㼿㼿㼿㼠㼿㼿㼿㼠㼠㼿?" xfId="85"/>
    <cellStyle name="㼿㼿㼿㼿‿㼿㼿㼿㼿㼿㼠㼿㼿㼿㼿" xfId="86"/>
    <cellStyle name="㼿㼿㼿㼿‿㼿㼿㼿㼿㼿㼠㼿㼿㼿㼿?" xfId="87"/>
    <cellStyle name="㼿㼿㼿㼿‿㼿㼿㼿㼿㼿㼿㼿㼿" xfId="88"/>
    <cellStyle name="㼿㼿㼿㼿‿㼿㼿㼿㼿㼿㼿㼿㼿㼠㼿㼿㼿?" xfId="89"/>
    <cellStyle name="㼿㼿㼿㼿㼠㼿?" xfId="90"/>
    <cellStyle name="㼿㼿㼿㼿㼠㼿‿㼿㼿㼿㼿" xfId="91"/>
    <cellStyle name="㼿㼿㼿㼿㼠㼿㼿㼿" xfId="92"/>
    <cellStyle name="㼿㼿㼿㼿㼠㼿㼿㼿㼠㼿㼿㼿?" xfId="93"/>
    <cellStyle name="㼿㼿㼿㼿㼠㼿㼿㼿㼿㼠㼿㼿㼿㼿" xfId="94"/>
    <cellStyle name="㼿㼿㼿㼿㼠㼿㼿㼿㼿㼠㼿㼿㼿㼿㼠㼿㼿㼿?" xfId="95"/>
    <cellStyle name="㼿㼿㼿㼿㼿" xfId="96"/>
    <cellStyle name="㼿㼿㼿㼿㼿?" xfId="97"/>
    <cellStyle name="㼿㼿㼿㼿㼿‿㼿㼿㼿" xfId="98"/>
    <cellStyle name="㼿㼿㼿㼿㼿㼠㼠㼿㼿?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130" zoomScaleNormal="130" zoomScalePageLayoutView="0" workbookViewId="0" topLeftCell="A13">
      <pane xSplit="3" ySplit="2" topLeftCell="N48" activePane="bottomRight" state="frozen"/>
      <selection pane="topLeft" activeCell="A13" sqref="A13"/>
      <selection pane="topRight" activeCell="D13" sqref="D13"/>
      <selection pane="bottomLeft" activeCell="A15" sqref="A15"/>
      <selection pane="bottomRight" activeCell="L48" sqref="L48"/>
    </sheetView>
  </sheetViews>
  <sheetFormatPr defaultColWidth="9.140625" defaultRowHeight="15"/>
  <cols>
    <col min="1" max="1" width="4.140625" style="0" customWidth="1"/>
    <col min="2" max="2" width="52.8515625" style="0" customWidth="1"/>
    <col min="3" max="3" width="15.8515625" style="0" customWidth="1"/>
    <col min="4" max="4" width="18.28125" style="0" customWidth="1"/>
    <col min="5" max="5" width="16.140625" style="0" customWidth="1"/>
    <col min="6" max="7" width="17.57421875" style="0" customWidth="1"/>
    <col min="8" max="8" width="20.00390625" style="0" customWidth="1"/>
    <col min="9" max="9" width="17.00390625" style="0" customWidth="1"/>
    <col min="10" max="10" width="12.28125" style="0" customWidth="1"/>
    <col min="11" max="11" width="13.8515625" style="0" customWidth="1"/>
    <col min="12" max="12" width="14.8515625" style="0" customWidth="1"/>
    <col min="13" max="13" width="17.8515625" style="0" customWidth="1"/>
    <col min="14" max="14" width="16.7109375" style="0" customWidth="1"/>
    <col min="15" max="15" width="19.57421875" style="0" customWidth="1"/>
    <col min="16" max="16" width="13.7109375" style="0" customWidth="1"/>
    <col min="17" max="17" width="16.8515625" style="0" customWidth="1"/>
    <col min="18" max="18" width="19.57421875" style="0" customWidth="1"/>
    <col min="19" max="19" width="17.57421875" style="0" customWidth="1"/>
    <col min="20" max="20" width="21.140625" style="31" customWidth="1"/>
    <col min="21" max="21" width="20.421875" style="0" customWidth="1"/>
    <col min="22" max="22" width="17.28125" style="0" customWidth="1"/>
    <col min="23" max="23" width="22.28125" style="0" customWidth="1"/>
    <col min="24" max="24" width="21.7109375" style="0" customWidth="1"/>
    <col min="25" max="25" width="25.421875" style="0" customWidth="1"/>
    <col min="26" max="26" width="23.7109375" style="0" customWidth="1"/>
    <col min="27" max="27" width="4.140625" style="0" customWidth="1"/>
  </cols>
  <sheetData>
    <row r="1" spans="1:2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3"/>
      <c r="W1" s="3"/>
      <c r="X1" s="3"/>
      <c r="Y1" s="3"/>
      <c r="Z1" s="3"/>
      <c r="AA1" s="3"/>
    </row>
    <row r="2" spans="4:21" s="5" customFormat="1" ht="18.75">
      <c r="D2" s="38" t="s">
        <v>24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3"/>
      <c r="V3" s="3"/>
      <c r="W3" s="3"/>
      <c r="X3" s="3"/>
      <c r="Y3" s="3"/>
      <c r="Z3" s="3"/>
      <c r="AA3" s="3"/>
    </row>
    <row r="4" spans="2:20" s="5" customFormat="1" ht="15">
      <c r="B4" s="6" t="s">
        <v>20</v>
      </c>
      <c r="C4" s="1" t="s">
        <v>29</v>
      </c>
      <c r="T4" s="31"/>
    </row>
    <row r="5" spans="2:20" s="5" customFormat="1" ht="15">
      <c r="B5" s="6" t="s">
        <v>21</v>
      </c>
      <c r="C5" s="35" t="s">
        <v>122</v>
      </c>
      <c r="D5" s="35"/>
      <c r="E5" s="35"/>
      <c r="F5" s="35"/>
      <c r="G5" s="1"/>
      <c r="T5" s="31"/>
    </row>
    <row r="6" spans="1:2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3"/>
      <c r="V6" s="3"/>
      <c r="W6" s="3"/>
      <c r="X6" s="3"/>
      <c r="Y6" s="3"/>
      <c r="Z6" s="3"/>
      <c r="AA6" s="3"/>
    </row>
    <row r="7" spans="1:2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  <c r="X7" s="3"/>
      <c r="Y7" s="3"/>
      <c r="Z7" s="3"/>
      <c r="AA7" s="3"/>
    </row>
    <row r="8" spans="4:21" s="5" customFormat="1" ht="18.75">
      <c r="D8" s="38" t="s">
        <v>24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</row>
    <row r="10" spans="2:20" s="5" customFormat="1" ht="15">
      <c r="B10" s="6" t="s">
        <v>20</v>
      </c>
      <c r="C10" s="1">
        <v>2025</v>
      </c>
      <c r="T10" s="31"/>
    </row>
    <row r="11" spans="2:20" s="5" customFormat="1" ht="15">
      <c r="B11" s="6" t="s">
        <v>21</v>
      </c>
      <c r="C11" s="35"/>
      <c r="D11" s="35"/>
      <c r="E11" s="35"/>
      <c r="F11" s="35"/>
      <c r="G11" s="1"/>
      <c r="T11" s="31"/>
    </row>
    <row r="12" spans="1:2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U12" s="3"/>
      <c r="V12" s="3"/>
      <c r="W12" s="3"/>
      <c r="X12" s="3"/>
      <c r="Y12" s="3"/>
      <c r="Z12" s="3"/>
      <c r="AA12" s="3"/>
    </row>
    <row r="13" spans="2:26" s="5" customFormat="1" ht="84" customHeight="1">
      <c r="B13" s="8" t="s">
        <v>18</v>
      </c>
      <c r="C13" s="16" t="s">
        <v>0</v>
      </c>
      <c r="D13" s="17" t="s">
        <v>1</v>
      </c>
      <c r="E13" s="20" t="s">
        <v>2</v>
      </c>
      <c r="F13" s="20" t="s">
        <v>3</v>
      </c>
      <c r="G13" s="20" t="s">
        <v>28</v>
      </c>
      <c r="H13" s="18" t="s">
        <v>4</v>
      </c>
      <c r="I13" s="17" t="s">
        <v>5</v>
      </c>
      <c r="J13" s="17" t="s">
        <v>6</v>
      </c>
      <c r="K13" s="17" t="s">
        <v>7</v>
      </c>
      <c r="L13" s="17" t="s">
        <v>8</v>
      </c>
      <c r="M13" s="17" t="s">
        <v>9</v>
      </c>
      <c r="N13" s="20" t="s">
        <v>10</v>
      </c>
      <c r="O13" s="20" t="s">
        <v>11</v>
      </c>
      <c r="P13" s="20" t="s">
        <v>12</v>
      </c>
      <c r="Q13" s="20" t="s">
        <v>13</v>
      </c>
      <c r="R13" s="20" t="s">
        <v>14</v>
      </c>
      <c r="S13" s="20" t="s">
        <v>15</v>
      </c>
      <c r="T13" s="32" t="s">
        <v>16</v>
      </c>
      <c r="U13" s="20" t="s">
        <v>17</v>
      </c>
      <c r="V13" s="20" t="s">
        <v>19</v>
      </c>
      <c r="W13" s="19" t="s">
        <v>123</v>
      </c>
      <c r="X13" s="19" t="s">
        <v>124</v>
      </c>
      <c r="Y13" s="19" t="s">
        <v>125</v>
      </c>
      <c r="Z13" s="19" t="s">
        <v>126</v>
      </c>
    </row>
    <row r="14" spans="2:26" s="5" customFormat="1" ht="15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33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</row>
    <row r="15" spans="1:27" s="5" customFormat="1" ht="15">
      <c r="A15"/>
      <c r="B15" s="13" t="s">
        <v>58</v>
      </c>
      <c r="C15" s="21">
        <f>SUM(D15:H15)</f>
        <v>3047.6338</v>
      </c>
      <c r="D15" s="21">
        <f>SUM(D16:D18)</f>
        <v>2937.6</v>
      </c>
      <c r="E15" s="21">
        <f>SUM(E16:E18)</f>
        <v>33.1488</v>
      </c>
      <c r="F15" s="21">
        <f>SUM(F16:F18)</f>
        <v>0</v>
      </c>
      <c r="G15" s="21">
        <f>SUM(G16:G18)</f>
        <v>0</v>
      </c>
      <c r="H15" s="21">
        <f>SUM(H16:H18)</f>
        <v>76.885</v>
      </c>
      <c r="I15" s="23" t="s">
        <v>120</v>
      </c>
      <c r="J15" s="23" t="s">
        <v>120</v>
      </c>
      <c r="K15" s="24">
        <f>SUM(K16:K18)</f>
        <v>1154.4768</v>
      </c>
      <c r="L15" s="24">
        <f>SUM(L16:L18)</f>
        <v>428</v>
      </c>
      <c r="M15" s="24">
        <f>K15-L15</f>
        <v>726.4767999999999</v>
      </c>
      <c r="N15" s="22">
        <f>SUM(N16:N18)</f>
        <v>4541.3856</v>
      </c>
      <c r="O15" s="22">
        <f>SUM(O16:O18)</f>
        <v>0</v>
      </c>
      <c r="P15" s="24">
        <f>SUM(P16:P18)</f>
        <v>0</v>
      </c>
      <c r="Q15" s="23" t="s">
        <v>120</v>
      </c>
      <c r="R15" s="23" t="s">
        <v>120</v>
      </c>
      <c r="S15" s="23" t="s">
        <v>120</v>
      </c>
      <c r="T15" s="34">
        <f aca="true" t="shared" si="0" ref="T15:Z15">SUM(T16:T18)</f>
        <v>90.82771199999999</v>
      </c>
      <c r="U15" s="24">
        <f t="shared" si="0"/>
        <v>0</v>
      </c>
      <c r="V15" s="24">
        <f t="shared" si="0"/>
        <v>0</v>
      </c>
      <c r="W15" s="21">
        <f t="shared" si="0"/>
        <v>0</v>
      </c>
      <c r="X15" s="24">
        <f t="shared" si="0"/>
        <v>0</v>
      </c>
      <c r="Y15" s="21">
        <f t="shared" si="0"/>
        <v>0</v>
      </c>
      <c r="Z15" s="24">
        <f t="shared" si="0"/>
        <v>0</v>
      </c>
      <c r="AA15"/>
    </row>
    <row r="16" spans="1:27" s="5" customFormat="1" ht="15">
      <c r="A16"/>
      <c r="B16" s="14" t="s">
        <v>60</v>
      </c>
      <c r="C16" s="21">
        <f>SUM(D16:H16)</f>
        <v>71.796</v>
      </c>
      <c r="D16" s="25"/>
      <c r="E16" s="25"/>
      <c r="F16" s="30"/>
      <c r="G16" s="25"/>
      <c r="H16" s="25">
        <v>71.796</v>
      </c>
      <c r="I16" s="26"/>
      <c r="J16" s="26"/>
      <c r="K16" s="24">
        <f>D16*10000*I16/1000*J16/100</f>
        <v>0</v>
      </c>
      <c r="L16" s="27"/>
      <c r="M16" s="24">
        <f aca="true" t="shared" si="1" ref="M16:M60">K16-L16</f>
        <v>0</v>
      </c>
      <c r="N16" s="22">
        <f>E16*10000*I16/1000</f>
        <v>0</v>
      </c>
      <c r="O16" s="22">
        <f>F16*10000*I16/1000</f>
        <v>0</v>
      </c>
      <c r="P16" s="27"/>
      <c r="Q16" s="26"/>
      <c r="R16" s="26"/>
      <c r="S16" s="26"/>
      <c r="T16" s="34">
        <f aca="true" t="shared" si="2" ref="T16:V18">N16*Q16/100</f>
        <v>0</v>
      </c>
      <c r="U16" s="24">
        <f t="shared" si="2"/>
        <v>0</v>
      </c>
      <c r="V16" s="24">
        <f t="shared" si="2"/>
        <v>0</v>
      </c>
      <c r="W16" s="25"/>
      <c r="X16" s="27"/>
      <c r="Y16" s="25"/>
      <c r="Z16" s="27"/>
      <c r="AA16"/>
    </row>
    <row r="17" spans="1:27" s="5" customFormat="1" ht="15">
      <c r="A17"/>
      <c r="B17" s="14" t="s">
        <v>61</v>
      </c>
      <c r="C17" s="21">
        <f aca="true" t="shared" si="3" ref="C17:C60">SUM(D17:H17)</f>
        <v>2937.6</v>
      </c>
      <c r="D17" s="25">
        <v>2937.6</v>
      </c>
      <c r="E17" s="25"/>
      <c r="F17" s="25"/>
      <c r="G17" s="25"/>
      <c r="H17" s="25"/>
      <c r="I17" s="26">
        <v>13.1</v>
      </c>
      <c r="J17" s="26">
        <v>0.3</v>
      </c>
      <c r="K17" s="24">
        <f>D17*10000*I17/1000*J17/100</f>
        <v>1154.4768</v>
      </c>
      <c r="L17" s="27"/>
      <c r="M17" s="24">
        <f t="shared" si="1"/>
        <v>1154.4768</v>
      </c>
      <c r="N17" s="22">
        <f>E17*10000*I17/1000</f>
        <v>0</v>
      </c>
      <c r="O17" s="22">
        <f>F17*10000*I17/1000</f>
        <v>0</v>
      </c>
      <c r="P17" s="27"/>
      <c r="Q17" s="26"/>
      <c r="R17" s="26"/>
      <c r="S17" s="26"/>
      <c r="T17" s="34">
        <f t="shared" si="2"/>
        <v>0</v>
      </c>
      <c r="U17" s="24">
        <f t="shared" si="2"/>
        <v>0</v>
      </c>
      <c r="V17" s="24">
        <f t="shared" si="2"/>
        <v>0</v>
      </c>
      <c r="W17" s="25"/>
      <c r="X17" s="27"/>
      <c r="Y17" s="25"/>
      <c r="Z17" s="27"/>
      <c r="AA17"/>
    </row>
    <row r="18" spans="1:27" s="5" customFormat="1" ht="26.25">
      <c r="A18"/>
      <c r="B18" s="14" t="s">
        <v>62</v>
      </c>
      <c r="C18" s="21">
        <f t="shared" si="3"/>
        <v>38.2378</v>
      </c>
      <c r="D18" s="25"/>
      <c r="E18" s="25">
        <v>33.1488</v>
      </c>
      <c r="F18" s="25"/>
      <c r="G18" s="25"/>
      <c r="H18" s="25">
        <v>5.089</v>
      </c>
      <c r="I18" s="26">
        <v>13.7</v>
      </c>
      <c r="J18" s="26"/>
      <c r="K18" s="24">
        <f>D18*10000*I18/1000*J18/100</f>
        <v>0</v>
      </c>
      <c r="L18" s="27">
        <v>428</v>
      </c>
      <c r="M18" s="24">
        <f t="shared" si="1"/>
        <v>-428</v>
      </c>
      <c r="N18" s="22">
        <f>E18*10000*I18/1000</f>
        <v>4541.3856</v>
      </c>
      <c r="O18" s="22">
        <f>F18*10000*I18/1000</f>
        <v>0</v>
      </c>
      <c r="P18" s="27"/>
      <c r="Q18" s="26">
        <v>2</v>
      </c>
      <c r="R18" s="26"/>
      <c r="S18" s="26"/>
      <c r="T18" s="34">
        <f t="shared" si="2"/>
        <v>90.82771199999999</v>
      </c>
      <c r="U18" s="24">
        <f t="shared" si="2"/>
        <v>0</v>
      </c>
      <c r="V18" s="24">
        <f t="shared" si="2"/>
        <v>0</v>
      </c>
      <c r="W18" s="25"/>
      <c r="X18" s="27"/>
      <c r="Y18" s="25"/>
      <c r="Z18" s="27"/>
      <c r="AA18"/>
    </row>
    <row r="19" spans="1:27" s="5" customFormat="1" ht="15">
      <c r="A19"/>
      <c r="B19" s="13" t="s">
        <v>64</v>
      </c>
      <c r="C19" s="21">
        <f t="shared" si="3"/>
        <v>902.5461</v>
      </c>
      <c r="D19" s="21">
        <f>SUM(D20:D36)</f>
        <v>378.62170000000003</v>
      </c>
      <c r="E19" s="21">
        <f>SUM(E20:E36)</f>
        <v>84.4482</v>
      </c>
      <c r="F19" s="21">
        <f>SUM(F20:F36)</f>
        <v>0</v>
      </c>
      <c r="G19" s="21">
        <f>SUM(G20:G36)</f>
        <v>11.4121</v>
      </c>
      <c r="H19" s="21">
        <f>SUM(H20:H36)</f>
        <v>428.0641</v>
      </c>
      <c r="I19" s="23" t="s">
        <v>120</v>
      </c>
      <c r="J19" s="23" t="s">
        <v>120</v>
      </c>
      <c r="K19" s="24">
        <f>SUM(K20:K36)</f>
        <v>1398.5261936999998</v>
      </c>
      <c r="L19" s="24">
        <f>SUM(L20:L36)</f>
        <v>93</v>
      </c>
      <c r="M19" s="24">
        <f t="shared" si="1"/>
        <v>1305.5261936999998</v>
      </c>
      <c r="N19" s="22">
        <f>SUM(N20:N36)</f>
        <v>52553.6912</v>
      </c>
      <c r="O19" s="22">
        <f>SUM(O20:O36)</f>
        <v>0</v>
      </c>
      <c r="P19" s="24">
        <f>SUM(P20:P36)</f>
        <v>0</v>
      </c>
      <c r="Q19" s="23" t="s">
        <v>120</v>
      </c>
      <c r="R19" s="23" t="s">
        <v>120</v>
      </c>
      <c r="S19" s="23" t="s">
        <v>120</v>
      </c>
      <c r="T19" s="34">
        <f aca="true" t="shared" si="4" ref="T19:Z19">SUM(T20:T36)</f>
        <v>291.3777094</v>
      </c>
      <c r="U19" s="24">
        <f t="shared" si="4"/>
        <v>0</v>
      </c>
      <c r="V19" s="24">
        <f t="shared" si="4"/>
        <v>0</v>
      </c>
      <c r="W19" s="21">
        <f t="shared" si="4"/>
        <v>0</v>
      </c>
      <c r="X19" s="24">
        <f t="shared" si="4"/>
        <v>0</v>
      </c>
      <c r="Y19" s="21">
        <f t="shared" si="4"/>
        <v>0</v>
      </c>
      <c r="Z19" s="24">
        <f t="shared" si="4"/>
        <v>0</v>
      </c>
      <c r="AA19"/>
    </row>
    <row r="20" spans="1:27" s="5" customFormat="1" ht="26.25">
      <c r="A20"/>
      <c r="B20" s="14" t="s">
        <v>66</v>
      </c>
      <c r="C20" s="21">
        <f t="shared" si="3"/>
        <v>0</v>
      </c>
      <c r="D20" s="25"/>
      <c r="E20" s="25"/>
      <c r="F20" s="25"/>
      <c r="G20" s="25"/>
      <c r="H20" s="25"/>
      <c r="I20" s="26"/>
      <c r="J20" s="26"/>
      <c r="K20" s="24">
        <f aca="true" t="shared" si="5" ref="K20:K36">D20*10000*I20/1000*J20/100</f>
        <v>0</v>
      </c>
      <c r="L20" s="27"/>
      <c r="M20" s="24">
        <f t="shared" si="1"/>
        <v>0</v>
      </c>
      <c r="N20" s="22">
        <f aca="true" t="shared" si="6" ref="N20:N36">E20*10000*I20/1000</f>
        <v>0</v>
      </c>
      <c r="O20" s="22">
        <f aca="true" t="shared" si="7" ref="O20:O36">F20*10000*I20/1000</f>
        <v>0</v>
      </c>
      <c r="P20" s="27"/>
      <c r="Q20" s="26"/>
      <c r="R20" s="26"/>
      <c r="S20" s="26"/>
      <c r="T20" s="34">
        <f aca="true" t="shared" si="8" ref="T20:V36">N20*Q20/100</f>
        <v>0</v>
      </c>
      <c r="U20" s="24">
        <f t="shared" si="8"/>
        <v>0</v>
      </c>
      <c r="V20" s="24">
        <f t="shared" si="8"/>
        <v>0</v>
      </c>
      <c r="W20" s="25"/>
      <c r="X20" s="27"/>
      <c r="Y20" s="25"/>
      <c r="Z20" s="27"/>
      <c r="AA20"/>
    </row>
    <row r="21" spans="1:27" s="5" customFormat="1" ht="39">
      <c r="A21"/>
      <c r="B21" s="14" t="s">
        <v>67</v>
      </c>
      <c r="C21" s="21">
        <f t="shared" si="3"/>
        <v>401.4983</v>
      </c>
      <c r="D21" s="25">
        <v>363.7406</v>
      </c>
      <c r="E21" s="25">
        <v>18.4562</v>
      </c>
      <c r="F21" s="25"/>
      <c r="G21" s="25"/>
      <c r="H21" s="25">
        <v>19.3015</v>
      </c>
      <c r="I21" s="26">
        <v>116.1</v>
      </c>
      <c r="J21" s="26">
        <v>0.3</v>
      </c>
      <c r="K21" s="24">
        <f t="shared" si="5"/>
        <v>1266.9085097999998</v>
      </c>
      <c r="L21" s="27"/>
      <c r="M21" s="24">
        <f t="shared" si="1"/>
        <v>1266.9085097999998</v>
      </c>
      <c r="N21" s="22">
        <f t="shared" si="6"/>
        <v>21427.6482</v>
      </c>
      <c r="O21" s="22">
        <f t="shared" si="7"/>
        <v>0</v>
      </c>
      <c r="P21" s="27"/>
      <c r="Q21" s="26">
        <v>0.3</v>
      </c>
      <c r="R21" s="26"/>
      <c r="S21" s="26"/>
      <c r="T21" s="34">
        <f t="shared" si="8"/>
        <v>64.28294460000001</v>
      </c>
      <c r="U21" s="24">
        <f t="shared" si="8"/>
        <v>0</v>
      </c>
      <c r="V21" s="24">
        <f t="shared" si="8"/>
        <v>0</v>
      </c>
      <c r="W21" s="25"/>
      <c r="X21" s="27"/>
      <c r="Y21" s="25"/>
      <c r="Z21" s="27"/>
      <c r="AA21"/>
    </row>
    <row r="22" spans="1:27" s="5" customFormat="1" ht="26.25">
      <c r="A22"/>
      <c r="B22" s="14" t="s">
        <v>68</v>
      </c>
      <c r="C22" s="21">
        <f t="shared" si="3"/>
        <v>0.088</v>
      </c>
      <c r="D22" s="25">
        <v>0.088</v>
      </c>
      <c r="E22" s="25"/>
      <c r="F22" s="25"/>
      <c r="G22" s="25"/>
      <c r="H22" s="25"/>
      <c r="I22" s="26"/>
      <c r="J22" s="26">
        <v>1.5</v>
      </c>
      <c r="K22" s="24">
        <f t="shared" si="5"/>
        <v>0</v>
      </c>
      <c r="L22" s="27">
        <v>0</v>
      </c>
      <c r="M22" s="24">
        <f t="shared" si="1"/>
        <v>0</v>
      </c>
      <c r="N22" s="22">
        <f t="shared" si="6"/>
        <v>0</v>
      </c>
      <c r="O22" s="22">
        <f t="shared" si="7"/>
        <v>0</v>
      </c>
      <c r="P22" s="27"/>
      <c r="Q22" s="26"/>
      <c r="R22" s="26"/>
      <c r="S22" s="26"/>
      <c r="T22" s="34">
        <f t="shared" si="8"/>
        <v>0</v>
      </c>
      <c r="U22" s="24">
        <f t="shared" si="8"/>
        <v>0</v>
      </c>
      <c r="V22" s="24">
        <f t="shared" si="8"/>
        <v>0</v>
      </c>
      <c r="W22" s="25"/>
      <c r="X22" s="27"/>
      <c r="Y22" s="25"/>
      <c r="Z22" s="27"/>
      <c r="AA22"/>
    </row>
    <row r="23" spans="1:27" s="5" customFormat="1" ht="26.25">
      <c r="A23"/>
      <c r="B23" s="14" t="s">
        <v>69</v>
      </c>
      <c r="C23" s="21">
        <f t="shared" si="3"/>
        <v>15.4113</v>
      </c>
      <c r="D23" s="25"/>
      <c r="E23" s="25">
        <v>15.4113</v>
      </c>
      <c r="F23" s="25"/>
      <c r="G23" s="25"/>
      <c r="H23" s="25"/>
      <c r="I23" s="26">
        <v>62.7</v>
      </c>
      <c r="J23" s="26"/>
      <c r="K23" s="24">
        <f t="shared" si="5"/>
        <v>0</v>
      </c>
      <c r="L23" s="27"/>
      <c r="M23" s="24">
        <f t="shared" si="1"/>
        <v>0</v>
      </c>
      <c r="N23" s="22">
        <f t="shared" si="6"/>
        <v>9662.8851</v>
      </c>
      <c r="O23" s="22">
        <f t="shared" si="7"/>
        <v>0</v>
      </c>
      <c r="P23" s="27"/>
      <c r="Q23" s="26">
        <v>0.3</v>
      </c>
      <c r="R23" s="26"/>
      <c r="S23" s="26"/>
      <c r="T23" s="34">
        <f t="shared" si="8"/>
        <v>28.988655299999994</v>
      </c>
      <c r="U23" s="24">
        <f t="shared" si="8"/>
        <v>0</v>
      </c>
      <c r="V23" s="24">
        <f t="shared" si="8"/>
        <v>0</v>
      </c>
      <c r="W23" s="25"/>
      <c r="X23" s="27"/>
      <c r="Y23" s="25"/>
      <c r="Z23" s="27"/>
      <c r="AA23"/>
    </row>
    <row r="24" spans="1:27" s="5" customFormat="1" ht="39">
      <c r="A24"/>
      <c r="B24" s="14" t="s">
        <v>70</v>
      </c>
      <c r="C24" s="21">
        <f t="shared" si="3"/>
        <v>2.5018</v>
      </c>
      <c r="D24" s="25">
        <v>1.9424</v>
      </c>
      <c r="E24" s="25">
        <v>0.4494</v>
      </c>
      <c r="F24" s="25"/>
      <c r="G24" s="25"/>
      <c r="H24" s="25">
        <v>0.11</v>
      </c>
      <c r="I24" s="26">
        <v>431.3</v>
      </c>
      <c r="J24" s="26">
        <v>1.5</v>
      </c>
      <c r="K24" s="24">
        <f t="shared" si="5"/>
        <v>125.66356800000001</v>
      </c>
      <c r="L24" s="27">
        <v>0</v>
      </c>
      <c r="M24" s="24">
        <f t="shared" si="1"/>
        <v>125.66356800000001</v>
      </c>
      <c r="N24" s="22">
        <f t="shared" si="6"/>
        <v>1938.2622</v>
      </c>
      <c r="O24" s="22">
        <f t="shared" si="7"/>
        <v>0</v>
      </c>
      <c r="P24" s="27"/>
      <c r="Q24" s="26">
        <v>2.5</v>
      </c>
      <c r="R24" s="26"/>
      <c r="S24" s="26"/>
      <c r="T24" s="34">
        <f t="shared" si="8"/>
        <v>48.456555</v>
      </c>
      <c r="U24" s="24">
        <f t="shared" si="8"/>
        <v>0</v>
      </c>
      <c r="V24" s="24">
        <f t="shared" si="8"/>
        <v>0</v>
      </c>
      <c r="W24" s="25"/>
      <c r="X24" s="27"/>
      <c r="Y24" s="25"/>
      <c r="Z24" s="27"/>
      <c r="AA24"/>
    </row>
    <row r="25" spans="1:27" s="5" customFormat="1" ht="26.25">
      <c r="A25"/>
      <c r="B25" s="14" t="s">
        <v>71</v>
      </c>
      <c r="C25" s="21">
        <f t="shared" si="3"/>
        <v>0</v>
      </c>
      <c r="D25" s="25"/>
      <c r="E25" s="25"/>
      <c r="F25" s="25"/>
      <c r="G25" s="25"/>
      <c r="H25" s="25"/>
      <c r="I25" s="26"/>
      <c r="J25" s="26"/>
      <c r="K25" s="24">
        <f t="shared" si="5"/>
        <v>0</v>
      </c>
      <c r="L25" s="27"/>
      <c r="M25" s="24">
        <f t="shared" si="1"/>
        <v>0</v>
      </c>
      <c r="N25" s="22">
        <f t="shared" si="6"/>
        <v>0</v>
      </c>
      <c r="O25" s="22">
        <f t="shared" si="7"/>
        <v>0</v>
      </c>
      <c r="P25" s="27"/>
      <c r="Q25" s="26"/>
      <c r="R25" s="26"/>
      <c r="S25" s="26"/>
      <c r="T25" s="34">
        <f t="shared" si="8"/>
        <v>0</v>
      </c>
      <c r="U25" s="24">
        <f t="shared" si="8"/>
        <v>0</v>
      </c>
      <c r="V25" s="24">
        <f t="shared" si="8"/>
        <v>0</v>
      </c>
      <c r="W25" s="25"/>
      <c r="X25" s="27"/>
      <c r="Y25" s="25"/>
      <c r="Z25" s="27"/>
      <c r="AA25"/>
    </row>
    <row r="26" spans="1:27" s="5" customFormat="1" ht="26.25">
      <c r="A26"/>
      <c r="B26" s="14" t="s">
        <v>72</v>
      </c>
      <c r="C26" s="21">
        <f t="shared" si="3"/>
        <v>0</v>
      </c>
      <c r="D26" s="25"/>
      <c r="E26" s="25"/>
      <c r="F26" s="25"/>
      <c r="G26" s="25"/>
      <c r="H26" s="25"/>
      <c r="I26" s="26"/>
      <c r="J26" s="26"/>
      <c r="K26" s="24">
        <f t="shared" si="5"/>
        <v>0</v>
      </c>
      <c r="L26" s="27"/>
      <c r="M26" s="24">
        <f t="shared" si="1"/>
        <v>0</v>
      </c>
      <c r="N26" s="22">
        <f t="shared" si="6"/>
        <v>0</v>
      </c>
      <c r="O26" s="22">
        <f t="shared" si="7"/>
        <v>0</v>
      </c>
      <c r="P26" s="27"/>
      <c r="Q26" s="26"/>
      <c r="R26" s="26"/>
      <c r="S26" s="26"/>
      <c r="T26" s="34">
        <f t="shared" si="8"/>
        <v>0</v>
      </c>
      <c r="U26" s="24">
        <f t="shared" si="8"/>
        <v>0</v>
      </c>
      <c r="V26" s="24">
        <f t="shared" si="8"/>
        <v>0</v>
      </c>
      <c r="W26" s="25"/>
      <c r="X26" s="27"/>
      <c r="Y26" s="25"/>
      <c r="Z26" s="27"/>
      <c r="AA26"/>
    </row>
    <row r="27" spans="1:27" s="5" customFormat="1" ht="39">
      <c r="A27"/>
      <c r="B27" s="14" t="s">
        <v>73</v>
      </c>
      <c r="C27" s="21">
        <f t="shared" si="3"/>
        <v>0</v>
      </c>
      <c r="D27" s="25"/>
      <c r="E27" s="25"/>
      <c r="F27" s="25"/>
      <c r="G27" s="25"/>
      <c r="H27" s="25"/>
      <c r="I27" s="26"/>
      <c r="J27" s="26"/>
      <c r="K27" s="24">
        <f t="shared" si="5"/>
        <v>0</v>
      </c>
      <c r="L27" s="27"/>
      <c r="M27" s="24">
        <f t="shared" si="1"/>
        <v>0</v>
      </c>
      <c r="N27" s="22">
        <f t="shared" si="6"/>
        <v>0</v>
      </c>
      <c r="O27" s="22">
        <f t="shared" si="7"/>
        <v>0</v>
      </c>
      <c r="P27" s="27"/>
      <c r="Q27" s="26"/>
      <c r="R27" s="26"/>
      <c r="S27" s="26"/>
      <c r="T27" s="34">
        <f t="shared" si="8"/>
        <v>0</v>
      </c>
      <c r="U27" s="24">
        <f t="shared" si="8"/>
        <v>0</v>
      </c>
      <c r="V27" s="24">
        <f t="shared" si="8"/>
        <v>0</v>
      </c>
      <c r="W27" s="25"/>
      <c r="X27" s="27"/>
      <c r="Y27" s="25"/>
      <c r="Z27" s="27"/>
      <c r="AA27"/>
    </row>
    <row r="28" spans="1:27" s="5" customFormat="1" ht="64.5">
      <c r="A28"/>
      <c r="B28" s="14" t="s">
        <v>74</v>
      </c>
      <c r="C28" s="21">
        <f t="shared" si="3"/>
        <v>19.2799</v>
      </c>
      <c r="D28" s="25">
        <v>6.2609</v>
      </c>
      <c r="E28" s="25">
        <v>13.019</v>
      </c>
      <c r="F28" s="25"/>
      <c r="G28" s="25"/>
      <c r="H28" s="25"/>
      <c r="I28" s="26">
        <v>31.7</v>
      </c>
      <c r="J28" s="26">
        <v>0.3</v>
      </c>
      <c r="K28" s="24">
        <f t="shared" si="5"/>
        <v>5.954115900000001</v>
      </c>
      <c r="L28" s="27"/>
      <c r="M28" s="24">
        <f t="shared" si="1"/>
        <v>5.954115900000001</v>
      </c>
      <c r="N28" s="22">
        <f t="shared" si="6"/>
        <v>4127.023</v>
      </c>
      <c r="O28" s="22">
        <f t="shared" si="7"/>
        <v>0</v>
      </c>
      <c r="P28" s="27"/>
      <c r="Q28" s="26">
        <v>2.5</v>
      </c>
      <c r="R28" s="26"/>
      <c r="S28" s="26"/>
      <c r="T28" s="34">
        <f t="shared" si="8"/>
        <v>103.17557500000001</v>
      </c>
      <c r="U28" s="24">
        <f t="shared" si="8"/>
        <v>0</v>
      </c>
      <c r="V28" s="24">
        <f t="shared" si="8"/>
        <v>0</v>
      </c>
      <c r="W28" s="25"/>
      <c r="X28" s="27"/>
      <c r="Y28" s="25"/>
      <c r="Z28" s="27"/>
      <c r="AA28"/>
    </row>
    <row r="29" spans="1:27" s="5" customFormat="1" ht="26.25">
      <c r="A29"/>
      <c r="B29" s="14" t="s">
        <v>75</v>
      </c>
      <c r="C29" s="21">
        <f t="shared" si="3"/>
        <v>0.0397</v>
      </c>
      <c r="D29" s="25"/>
      <c r="E29" s="25">
        <v>0.0397</v>
      </c>
      <c r="F29" s="25"/>
      <c r="G29" s="25"/>
      <c r="H29" s="25"/>
      <c r="I29" s="26">
        <v>32.1</v>
      </c>
      <c r="J29" s="26"/>
      <c r="K29" s="24">
        <f t="shared" si="5"/>
        <v>0</v>
      </c>
      <c r="L29" s="27"/>
      <c r="M29" s="24">
        <f t="shared" si="1"/>
        <v>0</v>
      </c>
      <c r="N29" s="22">
        <f t="shared" si="6"/>
        <v>12.7437</v>
      </c>
      <c r="O29" s="22">
        <f t="shared" si="7"/>
        <v>0</v>
      </c>
      <c r="P29" s="27"/>
      <c r="Q29" s="26">
        <v>2.5</v>
      </c>
      <c r="R29" s="26"/>
      <c r="S29" s="26"/>
      <c r="T29" s="34">
        <f t="shared" si="8"/>
        <v>0.31859250000000006</v>
      </c>
      <c r="U29" s="24">
        <f t="shared" si="8"/>
        <v>0</v>
      </c>
      <c r="V29" s="24">
        <f t="shared" si="8"/>
        <v>0</v>
      </c>
      <c r="W29" s="25"/>
      <c r="X29" s="27"/>
      <c r="Y29" s="25"/>
      <c r="Z29" s="27"/>
      <c r="AA29"/>
    </row>
    <row r="30" spans="1:27" s="5" customFormat="1" ht="39">
      <c r="A30"/>
      <c r="B30" s="14" t="s">
        <v>76</v>
      </c>
      <c r="C30" s="21">
        <f t="shared" si="3"/>
        <v>0.028</v>
      </c>
      <c r="D30" s="25">
        <v>0.028</v>
      </c>
      <c r="E30" s="25"/>
      <c r="F30" s="25"/>
      <c r="G30" s="25"/>
      <c r="H30" s="25"/>
      <c r="I30" s="26"/>
      <c r="J30" s="26">
        <v>1.5</v>
      </c>
      <c r="K30" s="24">
        <f t="shared" si="5"/>
        <v>0</v>
      </c>
      <c r="L30" s="27"/>
      <c r="M30" s="24">
        <f t="shared" si="1"/>
        <v>0</v>
      </c>
      <c r="N30" s="22">
        <f t="shared" si="6"/>
        <v>0</v>
      </c>
      <c r="O30" s="22">
        <f t="shared" si="7"/>
        <v>0</v>
      </c>
      <c r="P30" s="27"/>
      <c r="Q30" s="26"/>
      <c r="R30" s="26"/>
      <c r="S30" s="26"/>
      <c r="T30" s="34">
        <f t="shared" si="8"/>
        <v>0</v>
      </c>
      <c r="U30" s="24">
        <f t="shared" si="8"/>
        <v>0</v>
      </c>
      <c r="V30" s="24">
        <f t="shared" si="8"/>
        <v>0</v>
      </c>
      <c r="W30" s="25"/>
      <c r="X30" s="27"/>
      <c r="Y30" s="25"/>
      <c r="Z30" s="27"/>
      <c r="AA30"/>
    </row>
    <row r="31" spans="2:26" ht="26.25">
      <c r="B31" s="14" t="s">
        <v>77</v>
      </c>
      <c r="C31" s="21">
        <f t="shared" si="3"/>
        <v>0</v>
      </c>
      <c r="D31" s="25"/>
      <c r="E31" s="25"/>
      <c r="F31" s="25"/>
      <c r="G31" s="25"/>
      <c r="H31" s="25"/>
      <c r="I31" s="26"/>
      <c r="J31" s="26"/>
      <c r="K31" s="24">
        <f t="shared" si="5"/>
        <v>0</v>
      </c>
      <c r="L31" s="27"/>
      <c r="M31" s="24">
        <f t="shared" si="1"/>
        <v>0</v>
      </c>
      <c r="N31" s="22">
        <f t="shared" si="6"/>
        <v>0</v>
      </c>
      <c r="O31" s="22">
        <f t="shared" si="7"/>
        <v>0</v>
      </c>
      <c r="P31" s="27"/>
      <c r="Q31" s="26"/>
      <c r="R31" s="26"/>
      <c r="S31" s="26"/>
      <c r="T31" s="34">
        <f t="shared" si="8"/>
        <v>0</v>
      </c>
      <c r="U31" s="24">
        <f t="shared" si="8"/>
        <v>0</v>
      </c>
      <c r="V31" s="24">
        <f t="shared" si="8"/>
        <v>0</v>
      </c>
      <c r="W31" s="25"/>
      <c r="X31" s="27"/>
      <c r="Y31" s="25"/>
      <c r="Z31" s="27"/>
    </row>
    <row r="32" spans="1:27" s="5" customFormat="1" ht="64.5">
      <c r="A32"/>
      <c r="B32" s="14" t="s">
        <v>78</v>
      </c>
      <c r="C32" s="21">
        <f t="shared" si="3"/>
        <v>113.2416</v>
      </c>
      <c r="D32" s="25"/>
      <c r="E32" s="25"/>
      <c r="F32" s="25"/>
      <c r="G32" s="25"/>
      <c r="H32" s="25">
        <v>113.2416</v>
      </c>
      <c r="I32" s="26"/>
      <c r="J32" s="26"/>
      <c r="K32" s="24">
        <f t="shared" si="5"/>
        <v>0</v>
      </c>
      <c r="L32" s="27"/>
      <c r="M32" s="24">
        <f t="shared" si="1"/>
        <v>0</v>
      </c>
      <c r="N32" s="22">
        <f t="shared" si="6"/>
        <v>0</v>
      </c>
      <c r="O32" s="22">
        <f t="shared" si="7"/>
        <v>0</v>
      </c>
      <c r="P32" s="27"/>
      <c r="Q32" s="26"/>
      <c r="R32" s="26"/>
      <c r="S32" s="26"/>
      <c r="T32" s="34">
        <f t="shared" si="8"/>
        <v>0</v>
      </c>
      <c r="U32" s="24">
        <f t="shared" si="8"/>
        <v>0</v>
      </c>
      <c r="V32" s="24">
        <f t="shared" si="8"/>
        <v>0</v>
      </c>
      <c r="W32" s="25"/>
      <c r="X32" s="27"/>
      <c r="Y32" s="25"/>
      <c r="Z32" s="27"/>
      <c r="AA32"/>
    </row>
    <row r="33" spans="2:26" ht="39">
      <c r="B33" s="14" t="s">
        <v>79</v>
      </c>
      <c r="C33" s="21">
        <f t="shared" si="3"/>
        <v>21</v>
      </c>
      <c r="D33" s="25">
        <v>6.5618</v>
      </c>
      <c r="E33" s="25"/>
      <c r="F33" s="25"/>
      <c r="G33" s="25"/>
      <c r="H33" s="25">
        <v>14.4382</v>
      </c>
      <c r="I33" s="26"/>
      <c r="J33" s="26"/>
      <c r="K33" s="24">
        <f t="shared" si="5"/>
        <v>0</v>
      </c>
      <c r="L33" s="27"/>
      <c r="M33" s="24">
        <f t="shared" si="1"/>
        <v>0</v>
      </c>
      <c r="N33" s="22">
        <f t="shared" si="6"/>
        <v>0</v>
      </c>
      <c r="O33" s="22">
        <f t="shared" si="7"/>
        <v>0</v>
      </c>
      <c r="P33" s="27"/>
      <c r="Q33" s="26"/>
      <c r="R33" s="26"/>
      <c r="S33" s="26"/>
      <c r="T33" s="34">
        <f t="shared" si="8"/>
        <v>0</v>
      </c>
      <c r="U33" s="24">
        <f t="shared" si="8"/>
        <v>0</v>
      </c>
      <c r="V33" s="24">
        <f t="shared" si="8"/>
        <v>0</v>
      </c>
      <c r="W33" s="25"/>
      <c r="X33" s="27"/>
      <c r="Y33" s="25"/>
      <c r="Z33" s="27"/>
    </row>
    <row r="34" spans="1:27" s="5" customFormat="1" ht="26.25">
      <c r="A34"/>
      <c r="B34" s="14" t="s">
        <v>80</v>
      </c>
      <c r="C34" s="21">
        <f t="shared" si="3"/>
        <v>37.0726</v>
      </c>
      <c r="D34" s="25"/>
      <c r="E34" s="25">
        <v>37.0726</v>
      </c>
      <c r="F34" s="25"/>
      <c r="G34" s="25"/>
      <c r="H34" s="25"/>
      <c r="I34" s="26">
        <v>41.5</v>
      </c>
      <c r="J34" s="26"/>
      <c r="K34" s="24">
        <f t="shared" si="5"/>
        <v>0</v>
      </c>
      <c r="L34" s="27"/>
      <c r="M34" s="24">
        <f t="shared" si="1"/>
        <v>0</v>
      </c>
      <c r="N34" s="22">
        <f>E34*10000*I34/1000</f>
        <v>15385.129</v>
      </c>
      <c r="O34" s="22">
        <f t="shared" si="7"/>
        <v>0</v>
      </c>
      <c r="P34" s="27"/>
      <c r="Q34" s="26">
        <v>0.3</v>
      </c>
      <c r="R34" s="26"/>
      <c r="S34" s="26"/>
      <c r="T34" s="34">
        <f t="shared" si="8"/>
        <v>46.155387</v>
      </c>
      <c r="U34" s="24">
        <f t="shared" si="8"/>
        <v>0</v>
      </c>
      <c r="V34" s="24">
        <f t="shared" si="8"/>
        <v>0</v>
      </c>
      <c r="W34" s="25"/>
      <c r="X34" s="27"/>
      <c r="Y34" s="25"/>
      <c r="Z34" s="27"/>
      <c r="AA34"/>
    </row>
    <row r="35" spans="2:26" ht="64.5">
      <c r="B35" s="14" t="s">
        <v>81</v>
      </c>
      <c r="C35" s="21">
        <f t="shared" si="3"/>
        <v>280.9728</v>
      </c>
      <c r="D35" s="25"/>
      <c r="E35" s="25"/>
      <c r="F35" s="25"/>
      <c r="G35" s="25"/>
      <c r="H35" s="25">
        <v>280.9728</v>
      </c>
      <c r="I35" s="26"/>
      <c r="J35" s="26"/>
      <c r="K35" s="24">
        <f t="shared" si="5"/>
        <v>0</v>
      </c>
      <c r="L35" s="27"/>
      <c r="M35" s="24">
        <f t="shared" si="1"/>
        <v>0</v>
      </c>
      <c r="N35" s="22">
        <f t="shared" si="6"/>
        <v>0</v>
      </c>
      <c r="O35" s="22">
        <f t="shared" si="7"/>
        <v>0</v>
      </c>
      <c r="P35" s="27"/>
      <c r="Q35" s="26"/>
      <c r="R35" s="26"/>
      <c r="S35" s="26"/>
      <c r="T35" s="34">
        <f t="shared" si="8"/>
        <v>0</v>
      </c>
      <c r="U35" s="24">
        <f t="shared" si="8"/>
        <v>0</v>
      </c>
      <c r="V35" s="24">
        <f t="shared" si="8"/>
        <v>0</v>
      </c>
      <c r="W35" s="25"/>
      <c r="X35" s="27"/>
      <c r="Y35" s="25"/>
      <c r="Z35" s="27"/>
    </row>
    <row r="36" spans="2:26" ht="51.75">
      <c r="B36" s="14" t="s">
        <v>82</v>
      </c>
      <c r="C36" s="21">
        <f t="shared" si="3"/>
        <v>11.4121</v>
      </c>
      <c r="D36" s="25"/>
      <c r="E36" s="25"/>
      <c r="F36" s="25"/>
      <c r="G36" s="25">
        <v>11.4121</v>
      </c>
      <c r="H36" s="25"/>
      <c r="I36" s="26"/>
      <c r="J36" s="26">
        <v>1.5</v>
      </c>
      <c r="K36" s="24">
        <f t="shared" si="5"/>
        <v>0</v>
      </c>
      <c r="L36" s="27">
        <v>93</v>
      </c>
      <c r="M36" s="24">
        <f t="shared" si="1"/>
        <v>-93</v>
      </c>
      <c r="N36" s="22">
        <f t="shared" si="6"/>
        <v>0</v>
      </c>
      <c r="O36" s="22">
        <f t="shared" si="7"/>
        <v>0</v>
      </c>
      <c r="P36" s="27"/>
      <c r="Q36" s="26"/>
      <c r="R36" s="26"/>
      <c r="S36" s="26"/>
      <c r="T36" s="34">
        <f t="shared" si="8"/>
        <v>0</v>
      </c>
      <c r="U36" s="24">
        <f t="shared" si="8"/>
        <v>0</v>
      </c>
      <c r="V36" s="24">
        <f t="shared" si="8"/>
        <v>0</v>
      </c>
      <c r="W36" s="25"/>
      <c r="X36" s="27"/>
      <c r="Y36" s="25"/>
      <c r="Z36" s="27"/>
    </row>
    <row r="37" spans="2:26" ht="39">
      <c r="B37" s="13" t="s">
        <v>84</v>
      </c>
      <c r="C37" s="21">
        <f t="shared" si="3"/>
        <v>111.32009999999998</v>
      </c>
      <c r="D37" s="21">
        <f>SUM(D38+D39+D40+D46+D47+D48+D49)</f>
        <v>100.904</v>
      </c>
      <c r="E37" s="21">
        <f>SUM(E38+E39+E40+E46+E47+E48+E49)</f>
        <v>10.2121</v>
      </c>
      <c r="F37" s="21">
        <f>SUM(F38+F39+F40+F46+F47+F48+F49)</f>
        <v>0</v>
      </c>
      <c r="G37" s="21">
        <f>SUM(G38+G39+G40+G46+G47+G48+G49)</f>
        <v>0.204</v>
      </c>
      <c r="H37" s="21">
        <f>SUM(H38+H39+H40+H46+H47+H48+H49)</f>
        <v>0</v>
      </c>
      <c r="I37" s="23" t="s">
        <v>120</v>
      </c>
      <c r="J37" s="23" t="s">
        <v>120</v>
      </c>
      <c r="K37" s="24">
        <f>SUM(K38+K39+K40+K46+K47+K48+K49)</f>
        <v>26.267652</v>
      </c>
      <c r="L37" s="24">
        <f>SUM(L38+L39+L40+L46+L47+L48+L49)</f>
        <v>115</v>
      </c>
      <c r="M37" s="24">
        <f t="shared" si="1"/>
        <v>-88.732348</v>
      </c>
      <c r="N37" s="22">
        <f>SUM(N38+N39+N40+N46+N47+N48+N49)</f>
        <v>87601.80761999999</v>
      </c>
      <c r="O37" s="22">
        <f>SUM(O38+O39+O40+O46+O47+O48+O49)</f>
        <v>0</v>
      </c>
      <c r="P37" s="24">
        <f>SUM(P38+P39+P40+P46+P47+P48+P49)</f>
        <v>0</v>
      </c>
      <c r="Q37" s="23" t="s">
        <v>120</v>
      </c>
      <c r="R37" s="23" t="s">
        <v>120</v>
      </c>
      <c r="S37" s="23" t="s">
        <v>120</v>
      </c>
      <c r="T37" s="34">
        <f aca="true" t="shared" si="9" ref="T37:Z37">SUM(T38+T39+T40+T46+T47+T48+T49)</f>
        <v>1314.0271143</v>
      </c>
      <c r="U37" s="24">
        <f t="shared" si="9"/>
        <v>0</v>
      </c>
      <c r="V37" s="24">
        <f t="shared" si="9"/>
        <v>0</v>
      </c>
      <c r="W37" s="21">
        <f t="shared" si="9"/>
        <v>0</v>
      </c>
      <c r="X37" s="24">
        <f t="shared" si="9"/>
        <v>0</v>
      </c>
      <c r="Y37" s="21">
        <f t="shared" si="9"/>
        <v>0</v>
      </c>
      <c r="Z37" s="24">
        <f t="shared" si="9"/>
        <v>0</v>
      </c>
    </row>
    <row r="38" spans="2:26" ht="15">
      <c r="B38" s="14" t="s">
        <v>86</v>
      </c>
      <c r="C38" s="21">
        <f t="shared" si="3"/>
        <v>10.612900000000002</v>
      </c>
      <c r="D38" s="25">
        <v>0.204</v>
      </c>
      <c r="E38" s="25">
        <v>10.2049</v>
      </c>
      <c r="F38" s="25"/>
      <c r="G38" s="25">
        <v>0.204</v>
      </c>
      <c r="H38" s="25"/>
      <c r="I38" s="26">
        <v>858.42</v>
      </c>
      <c r="J38" s="26">
        <v>1.5</v>
      </c>
      <c r="K38" s="24">
        <f>D38*10000*I38/1000*J38/100</f>
        <v>26.267652</v>
      </c>
      <c r="L38" s="27"/>
      <c r="M38" s="24">
        <f t="shared" si="1"/>
        <v>26.267652</v>
      </c>
      <c r="N38" s="22">
        <f>E38*10000*I38/1000</f>
        <v>87600.90258</v>
      </c>
      <c r="O38" s="22">
        <f>F38*10000*I38/1000</f>
        <v>0</v>
      </c>
      <c r="P38" s="27"/>
      <c r="Q38" s="26">
        <v>1.5</v>
      </c>
      <c r="R38" s="26"/>
      <c r="S38" s="26"/>
      <c r="T38" s="34">
        <f aca="true" t="shared" si="10" ref="T38:V39">N38*Q38/100</f>
        <v>1314.0135387</v>
      </c>
      <c r="U38" s="24">
        <f t="shared" si="10"/>
        <v>0</v>
      </c>
      <c r="V38" s="24">
        <f t="shared" si="10"/>
        <v>0</v>
      </c>
      <c r="W38" s="25"/>
      <c r="X38" s="27"/>
      <c r="Y38" s="25"/>
      <c r="Z38" s="27"/>
    </row>
    <row r="39" spans="2:26" ht="15">
      <c r="B39" s="14" t="s">
        <v>87</v>
      </c>
      <c r="C39" s="21">
        <f t="shared" si="3"/>
        <v>0.0072</v>
      </c>
      <c r="D39" s="25"/>
      <c r="E39" s="25">
        <v>0.0072</v>
      </c>
      <c r="F39" s="25"/>
      <c r="G39" s="25"/>
      <c r="H39" s="25"/>
      <c r="I39" s="26">
        <v>12.57</v>
      </c>
      <c r="J39" s="26"/>
      <c r="K39" s="24">
        <f>D39*10000*I39/1000*J39/100</f>
        <v>0</v>
      </c>
      <c r="L39" s="27"/>
      <c r="M39" s="24">
        <f t="shared" si="1"/>
        <v>0</v>
      </c>
      <c r="N39" s="22">
        <f>E39*10000*I39/1000</f>
        <v>0.90504</v>
      </c>
      <c r="O39" s="22">
        <f>F39*10000*I39/1000</f>
        <v>0</v>
      </c>
      <c r="P39" s="27"/>
      <c r="Q39" s="26">
        <v>1.5</v>
      </c>
      <c r="R39" s="26"/>
      <c r="S39" s="26"/>
      <c r="T39" s="34">
        <f t="shared" si="10"/>
        <v>0.013575599999999998</v>
      </c>
      <c r="U39" s="24">
        <f t="shared" si="10"/>
        <v>0</v>
      </c>
      <c r="V39" s="24">
        <f t="shared" si="10"/>
        <v>0</v>
      </c>
      <c r="W39" s="25"/>
      <c r="X39" s="27"/>
      <c r="Y39" s="25"/>
      <c r="Z39" s="27"/>
    </row>
    <row r="40" spans="2:26" ht="15">
      <c r="B40" s="14" t="s">
        <v>89</v>
      </c>
      <c r="C40" s="21">
        <f t="shared" si="3"/>
        <v>100.7</v>
      </c>
      <c r="D40" s="21">
        <f>SUM(D41:D45)</f>
        <v>100.7</v>
      </c>
      <c r="E40" s="21">
        <f>SUM(E41:E45)</f>
        <v>0</v>
      </c>
      <c r="F40" s="21">
        <f>SUM(F41:F45)</f>
        <v>0</v>
      </c>
      <c r="G40" s="21">
        <f>SUM(G41:G45)</f>
        <v>0</v>
      </c>
      <c r="H40" s="21">
        <f>SUM(H41:H45)</f>
        <v>0</v>
      </c>
      <c r="I40" s="23" t="s">
        <v>120</v>
      </c>
      <c r="J40" s="23" t="s">
        <v>120</v>
      </c>
      <c r="K40" s="24">
        <f>SUM(K41:K45)</f>
        <v>0</v>
      </c>
      <c r="L40" s="24">
        <f>SUM(L41:L45)</f>
        <v>115</v>
      </c>
      <c r="M40" s="24">
        <f t="shared" si="1"/>
        <v>-115</v>
      </c>
      <c r="N40" s="22">
        <f>SUM(N41:N45)</f>
        <v>0</v>
      </c>
      <c r="O40" s="22">
        <f>SUM(O41:O45)</f>
        <v>0</v>
      </c>
      <c r="P40" s="24">
        <f>SUM(P41:P45)</f>
        <v>0</v>
      </c>
      <c r="Q40" s="23" t="s">
        <v>120</v>
      </c>
      <c r="R40" s="23" t="s">
        <v>120</v>
      </c>
      <c r="S40" s="23" t="s">
        <v>120</v>
      </c>
      <c r="T40" s="34">
        <f aca="true" t="shared" si="11" ref="T40:Z40">SUM(T41:T45)</f>
        <v>0</v>
      </c>
      <c r="U40" s="24">
        <f t="shared" si="11"/>
        <v>0</v>
      </c>
      <c r="V40" s="24">
        <f t="shared" si="11"/>
        <v>0</v>
      </c>
      <c r="W40" s="21">
        <f t="shared" si="11"/>
        <v>0</v>
      </c>
      <c r="X40" s="24">
        <f t="shared" si="11"/>
        <v>0</v>
      </c>
      <c r="Y40" s="21">
        <f t="shared" si="11"/>
        <v>0</v>
      </c>
      <c r="Z40" s="24">
        <f t="shared" si="11"/>
        <v>0</v>
      </c>
    </row>
    <row r="41" spans="2:26" ht="15">
      <c r="B41" s="15" t="s">
        <v>91</v>
      </c>
      <c r="C41" s="21">
        <f t="shared" si="3"/>
        <v>100.7</v>
      </c>
      <c r="D41" s="25">
        <v>100.7</v>
      </c>
      <c r="E41" s="25"/>
      <c r="F41" s="25"/>
      <c r="G41" s="25"/>
      <c r="H41" s="25"/>
      <c r="I41" s="26"/>
      <c r="J41" s="26">
        <v>1.5</v>
      </c>
      <c r="K41" s="24">
        <f aca="true" t="shared" si="12" ref="K41:K49">D41*10000*I41/1000*J41/100</f>
        <v>0</v>
      </c>
      <c r="L41" s="27">
        <v>115</v>
      </c>
      <c r="M41" s="24">
        <f t="shared" si="1"/>
        <v>-115</v>
      </c>
      <c r="N41" s="22">
        <f aca="true" t="shared" si="13" ref="N41:N49">E41*10000*I41/1000</f>
        <v>0</v>
      </c>
      <c r="O41" s="22">
        <f aca="true" t="shared" si="14" ref="O41:O49">F41*10000*I41/1000</f>
        <v>0</v>
      </c>
      <c r="P41" s="27"/>
      <c r="Q41" s="26"/>
      <c r="R41" s="26"/>
      <c r="S41" s="26"/>
      <c r="T41" s="34">
        <f aca="true" t="shared" si="15" ref="T41:V49">N41*Q41/100</f>
        <v>0</v>
      </c>
      <c r="U41" s="24">
        <f t="shared" si="15"/>
        <v>0</v>
      </c>
      <c r="V41" s="24">
        <f t="shared" si="15"/>
        <v>0</v>
      </c>
      <c r="W41" s="25"/>
      <c r="X41" s="27"/>
      <c r="Y41" s="25"/>
      <c r="Z41" s="27"/>
    </row>
    <row r="42" spans="2:26" ht="15">
      <c r="B42" s="15" t="s">
        <v>92</v>
      </c>
      <c r="C42" s="21">
        <f t="shared" si="3"/>
        <v>0</v>
      </c>
      <c r="D42" s="25"/>
      <c r="E42" s="25"/>
      <c r="F42" s="25"/>
      <c r="G42" s="25"/>
      <c r="H42" s="25"/>
      <c r="I42" s="26"/>
      <c r="J42" s="26"/>
      <c r="K42" s="24">
        <f t="shared" si="12"/>
        <v>0</v>
      </c>
      <c r="L42" s="27"/>
      <c r="M42" s="24">
        <f t="shared" si="1"/>
        <v>0</v>
      </c>
      <c r="N42" s="22">
        <f t="shared" si="13"/>
        <v>0</v>
      </c>
      <c r="O42" s="22">
        <f t="shared" si="14"/>
        <v>0</v>
      </c>
      <c r="P42" s="27"/>
      <c r="Q42" s="26"/>
      <c r="R42" s="26"/>
      <c r="S42" s="26"/>
      <c r="T42" s="34">
        <f t="shared" si="15"/>
        <v>0</v>
      </c>
      <c r="U42" s="24">
        <f t="shared" si="15"/>
        <v>0</v>
      </c>
      <c r="V42" s="24">
        <f t="shared" si="15"/>
        <v>0</v>
      </c>
      <c r="W42" s="25"/>
      <c r="X42" s="27"/>
      <c r="Y42" s="25"/>
      <c r="Z42" s="27"/>
    </row>
    <row r="43" spans="2:26" ht="15">
      <c r="B43" s="15" t="s">
        <v>93</v>
      </c>
      <c r="C43" s="21">
        <f t="shared" si="3"/>
        <v>0</v>
      </c>
      <c r="D43" s="25"/>
      <c r="E43" s="25"/>
      <c r="F43" s="25"/>
      <c r="G43" s="25"/>
      <c r="H43" s="25"/>
      <c r="I43" s="26"/>
      <c r="J43" s="26"/>
      <c r="K43" s="24">
        <f t="shared" si="12"/>
        <v>0</v>
      </c>
      <c r="L43" s="27"/>
      <c r="M43" s="24">
        <f t="shared" si="1"/>
        <v>0</v>
      </c>
      <c r="N43" s="22">
        <f t="shared" si="13"/>
        <v>0</v>
      </c>
      <c r="O43" s="22">
        <f t="shared" si="14"/>
        <v>0</v>
      </c>
      <c r="P43" s="27"/>
      <c r="Q43" s="26"/>
      <c r="R43" s="26"/>
      <c r="S43" s="26"/>
      <c r="T43" s="34">
        <f t="shared" si="15"/>
        <v>0</v>
      </c>
      <c r="U43" s="24">
        <f t="shared" si="15"/>
        <v>0</v>
      </c>
      <c r="V43" s="24">
        <f t="shared" si="15"/>
        <v>0</v>
      </c>
      <c r="W43" s="25"/>
      <c r="X43" s="27"/>
      <c r="Y43" s="25"/>
      <c r="Z43" s="27"/>
    </row>
    <row r="44" spans="2:26" ht="15">
      <c r="B44" s="15" t="s">
        <v>94</v>
      </c>
      <c r="C44" s="21">
        <f t="shared" si="3"/>
        <v>0</v>
      </c>
      <c r="D44" s="25"/>
      <c r="E44" s="25"/>
      <c r="F44" s="25"/>
      <c r="G44" s="25"/>
      <c r="H44" s="25"/>
      <c r="I44" s="26"/>
      <c r="J44" s="26"/>
      <c r="K44" s="24">
        <f t="shared" si="12"/>
        <v>0</v>
      </c>
      <c r="L44" s="27"/>
      <c r="M44" s="24">
        <f t="shared" si="1"/>
        <v>0</v>
      </c>
      <c r="N44" s="22">
        <f t="shared" si="13"/>
        <v>0</v>
      </c>
      <c r="O44" s="22">
        <f t="shared" si="14"/>
        <v>0</v>
      </c>
      <c r="P44" s="27"/>
      <c r="Q44" s="26"/>
      <c r="R44" s="26"/>
      <c r="S44" s="26"/>
      <c r="T44" s="34">
        <f t="shared" si="15"/>
        <v>0</v>
      </c>
      <c r="U44" s="24">
        <f t="shared" si="15"/>
        <v>0</v>
      </c>
      <c r="V44" s="24">
        <f t="shared" si="15"/>
        <v>0</v>
      </c>
      <c r="W44" s="25"/>
      <c r="X44" s="27"/>
      <c r="Y44" s="25"/>
      <c r="Z44" s="27"/>
    </row>
    <row r="45" spans="2:26" ht="15">
      <c r="B45" s="15" t="s">
        <v>95</v>
      </c>
      <c r="C45" s="21">
        <f t="shared" si="3"/>
        <v>0</v>
      </c>
      <c r="D45" s="25"/>
      <c r="E45" s="25"/>
      <c r="F45" s="25"/>
      <c r="G45" s="25"/>
      <c r="H45" s="25"/>
      <c r="I45" s="26"/>
      <c r="J45" s="26"/>
      <c r="K45" s="24">
        <f t="shared" si="12"/>
        <v>0</v>
      </c>
      <c r="L45" s="27"/>
      <c r="M45" s="24">
        <f t="shared" si="1"/>
        <v>0</v>
      </c>
      <c r="N45" s="22">
        <f t="shared" si="13"/>
        <v>0</v>
      </c>
      <c r="O45" s="22">
        <f t="shared" si="14"/>
        <v>0</v>
      </c>
      <c r="P45" s="27"/>
      <c r="Q45" s="26"/>
      <c r="R45" s="26"/>
      <c r="S45" s="26"/>
      <c r="T45" s="34">
        <f t="shared" si="15"/>
        <v>0</v>
      </c>
      <c r="U45" s="24">
        <f t="shared" si="15"/>
        <v>0</v>
      </c>
      <c r="V45" s="24">
        <f t="shared" si="15"/>
        <v>0</v>
      </c>
      <c r="W45" s="25"/>
      <c r="X45" s="27"/>
      <c r="Y45" s="25"/>
      <c r="Z45" s="27"/>
    </row>
    <row r="46" spans="2:26" ht="15">
      <c r="B46" s="14" t="s">
        <v>97</v>
      </c>
      <c r="C46" s="21">
        <f t="shared" si="3"/>
        <v>0</v>
      </c>
      <c r="D46" s="25"/>
      <c r="E46" s="25"/>
      <c r="F46" s="25"/>
      <c r="G46" s="25"/>
      <c r="H46" s="25"/>
      <c r="I46" s="26"/>
      <c r="J46" s="26"/>
      <c r="K46" s="24">
        <f t="shared" si="12"/>
        <v>0</v>
      </c>
      <c r="L46" s="27"/>
      <c r="M46" s="24">
        <f t="shared" si="1"/>
        <v>0</v>
      </c>
      <c r="N46" s="22">
        <f t="shared" si="13"/>
        <v>0</v>
      </c>
      <c r="O46" s="22">
        <f t="shared" si="14"/>
        <v>0</v>
      </c>
      <c r="P46" s="27"/>
      <c r="Q46" s="26"/>
      <c r="R46" s="26"/>
      <c r="S46" s="26"/>
      <c r="T46" s="34">
        <f t="shared" si="15"/>
        <v>0</v>
      </c>
      <c r="U46" s="24">
        <f t="shared" si="15"/>
        <v>0</v>
      </c>
      <c r="V46" s="24">
        <f t="shared" si="15"/>
        <v>0</v>
      </c>
      <c r="W46" s="25"/>
      <c r="X46" s="27"/>
      <c r="Y46" s="25"/>
      <c r="Z46" s="27"/>
    </row>
    <row r="47" spans="2:26" ht="15">
      <c r="B47" s="14" t="s">
        <v>98</v>
      </c>
      <c r="C47" s="21">
        <f t="shared" si="3"/>
        <v>0</v>
      </c>
      <c r="D47" s="25"/>
      <c r="E47" s="25"/>
      <c r="F47" s="25"/>
      <c r="G47" s="25"/>
      <c r="H47" s="25"/>
      <c r="I47" s="26"/>
      <c r="J47" s="26"/>
      <c r="K47" s="24">
        <f t="shared" si="12"/>
        <v>0</v>
      </c>
      <c r="L47" s="27"/>
      <c r="M47" s="24">
        <f t="shared" si="1"/>
        <v>0</v>
      </c>
      <c r="N47" s="22">
        <f t="shared" si="13"/>
        <v>0</v>
      </c>
      <c r="O47" s="22">
        <f t="shared" si="14"/>
        <v>0</v>
      </c>
      <c r="P47" s="27"/>
      <c r="Q47" s="26"/>
      <c r="R47" s="26"/>
      <c r="S47" s="26"/>
      <c r="T47" s="34">
        <f t="shared" si="15"/>
        <v>0</v>
      </c>
      <c r="U47" s="24">
        <f t="shared" si="15"/>
        <v>0</v>
      </c>
      <c r="V47" s="24">
        <f t="shared" si="15"/>
        <v>0</v>
      </c>
      <c r="W47" s="25"/>
      <c r="X47" s="27"/>
      <c r="Y47" s="25"/>
      <c r="Z47" s="27"/>
    </row>
    <row r="48" spans="2:26" ht="15">
      <c r="B48" s="14" t="s">
        <v>99</v>
      </c>
      <c r="C48" s="21">
        <f t="shared" si="3"/>
        <v>0</v>
      </c>
      <c r="D48" s="25"/>
      <c r="E48" s="25"/>
      <c r="F48" s="25"/>
      <c r="G48" s="25"/>
      <c r="H48" s="25"/>
      <c r="I48" s="26"/>
      <c r="J48" s="26"/>
      <c r="K48" s="24">
        <f t="shared" si="12"/>
        <v>0</v>
      </c>
      <c r="L48" s="27"/>
      <c r="M48" s="24">
        <f t="shared" si="1"/>
        <v>0</v>
      </c>
      <c r="N48" s="22">
        <f t="shared" si="13"/>
        <v>0</v>
      </c>
      <c r="O48" s="22">
        <f t="shared" si="14"/>
        <v>0</v>
      </c>
      <c r="P48" s="27"/>
      <c r="Q48" s="26"/>
      <c r="R48" s="26"/>
      <c r="S48" s="26"/>
      <c r="T48" s="34">
        <f t="shared" si="15"/>
        <v>0</v>
      </c>
      <c r="U48" s="24">
        <f t="shared" si="15"/>
        <v>0</v>
      </c>
      <c r="V48" s="24">
        <f t="shared" si="15"/>
        <v>0</v>
      </c>
      <c r="W48" s="25"/>
      <c r="X48" s="27"/>
      <c r="Y48" s="25"/>
      <c r="Z48" s="27"/>
    </row>
    <row r="49" spans="2:26" ht="15">
      <c r="B49" s="14" t="s">
        <v>100</v>
      </c>
      <c r="C49" s="21">
        <f t="shared" si="3"/>
        <v>0</v>
      </c>
      <c r="D49" s="25"/>
      <c r="E49" s="25"/>
      <c r="F49" s="25"/>
      <c r="G49" s="25"/>
      <c r="H49" s="25"/>
      <c r="I49" s="26"/>
      <c r="J49" s="26"/>
      <c r="K49" s="24">
        <f t="shared" si="12"/>
        <v>0</v>
      </c>
      <c r="L49" s="27"/>
      <c r="M49" s="24">
        <f t="shared" si="1"/>
        <v>0</v>
      </c>
      <c r="N49" s="22">
        <f t="shared" si="13"/>
        <v>0</v>
      </c>
      <c r="O49" s="22">
        <f t="shared" si="14"/>
        <v>0</v>
      </c>
      <c r="P49" s="27"/>
      <c r="Q49" s="26"/>
      <c r="R49" s="26"/>
      <c r="S49" s="26"/>
      <c r="T49" s="34">
        <f t="shared" si="15"/>
        <v>0</v>
      </c>
      <c r="U49" s="24">
        <f t="shared" si="15"/>
        <v>0</v>
      </c>
      <c r="V49" s="24">
        <f t="shared" si="15"/>
        <v>0</v>
      </c>
      <c r="W49" s="25"/>
      <c r="X49" s="27"/>
      <c r="Y49" s="25"/>
      <c r="Z49" s="27"/>
    </row>
    <row r="50" spans="2:26" ht="15">
      <c r="B50" s="13" t="s">
        <v>102</v>
      </c>
      <c r="C50" s="21">
        <f t="shared" si="3"/>
        <v>0</v>
      </c>
      <c r="D50" s="21">
        <f>SUM(D51:D53)</f>
        <v>0</v>
      </c>
      <c r="E50" s="21">
        <f>SUM(E51:E53)</f>
        <v>0</v>
      </c>
      <c r="F50" s="21">
        <f>SUM(F51:F53)</f>
        <v>0</v>
      </c>
      <c r="G50" s="21">
        <f>SUM(G51:G53)</f>
        <v>0</v>
      </c>
      <c r="H50" s="21">
        <f>SUM(H51:H53)</f>
        <v>0</v>
      </c>
      <c r="I50" s="23" t="s">
        <v>120</v>
      </c>
      <c r="J50" s="23" t="s">
        <v>120</v>
      </c>
      <c r="K50" s="24">
        <f>SUM(K51:K53)</f>
        <v>0</v>
      </c>
      <c r="L50" s="24">
        <f>SUM(L51:L53)</f>
        <v>0</v>
      </c>
      <c r="M50" s="24">
        <f t="shared" si="1"/>
        <v>0</v>
      </c>
      <c r="N50" s="22">
        <f>SUM(N51:N53)</f>
        <v>0</v>
      </c>
      <c r="O50" s="22">
        <f>SUM(O51:O53)</f>
        <v>0</v>
      </c>
      <c r="P50" s="24">
        <f>SUM(P51:P53)</f>
        <v>0</v>
      </c>
      <c r="Q50" s="23" t="s">
        <v>120</v>
      </c>
      <c r="R50" s="23" t="s">
        <v>120</v>
      </c>
      <c r="S50" s="23" t="s">
        <v>120</v>
      </c>
      <c r="T50" s="34">
        <f aca="true" t="shared" si="16" ref="T50:Z50">SUM(T51:T53)</f>
        <v>0</v>
      </c>
      <c r="U50" s="24">
        <f t="shared" si="16"/>
        <v>0</v>
      </c>
      <c r="V50" s="24">
        <f t="shared" si="16"/>
        <v>0</v>
      </c>
      <c r="W50" s="21">
        <f t="shared" si="16"/>
        <v>0</v>
      </c>
      <c r="X50" s="24">
        <f t="shared" si="16"/>
        <v>0</v>
      </c>
      <c r="Y50" s="21">
        <f t="shared" si="16"/>
        <v>0</v>
      </c>
      <c r="Z50" s="24">
        <f t="shared" si="16"/>
        <v>0</v>
      </c>
    </row>
    <row r="51" spans="2:26" ht="26.25">
      <c r="B51" s="14" t="s">
        <v>104</v>
      </c>
      <c r="C51" s="21">
        <f t="shared" si="3"/>
        <v>0</v>
      </c>
      <c r="D51" s="25"/>
      <c r="E51" s="25"/>
      <c r="F51" s="25"/>
      <c r="G51" s="25"/>
      <c r="H51" s="25"/>
      <c r="I51" s="26"/>
      <c r="J51" s="26"/>
      <c r="K51" s="24">
        <f aca="true" t="shared" si="17" ref="K51:K56">D51*10000*I51/1000*J51/100</f>
        <v>0</v>
      </c>
      <c r="L51" s="27"/>
      <c r="M51" s="24">
        <f t="shared" si="1"/>
        <v>0</v>
      </c>
      <c r="N51" s="22">
        <f aca="true" t="shared" si="18" ref="N51:N56">E51*10000*I51/1000</f>
        <v>0</v>
      </c>
      <c r="O51" s="22">
        <f aca="true" t="shared" si="19" ref="O51:O56">F51*10000*I51/1000</f>
        <v>0</v>
      </c>
      <c r="P51" s="27"/>
      <c r="Q51" s="26"/>
      <c r="R51" s="26"/>
      <c r="S51" s="26"/>
      <c r="T51" s="34">
        <f aca="true" t="shared" si="20" ref="T51:V56">N51*Q51/100</f>
        <v>0</v>
      </c>
      <c r="U51" s="24">
        <f t="shared" si="20"/>
        <v>0</v>
      </c>
      <c r="V51" s="24">
        <f t="shared" si="20"/>
        <v>0</v>
      </c>
      <c r="W51" s="25"/>
      <c r="X51" s="27"/>
      <c r="Y51" s="25"/>
      <c r="Z51" s="27"/>
    </row>
    <row r="52" spans="2:26" ht="15">
      <c r="B52" s="14" t="s">
        <v>105</v>
      </c>
      <c r="C52" s="21">
        <f t="shared" si="3"/>
        <v>0</v>
      </c>
      <c r="D52" s="25"/>
      <c r="E52" s="25"/>
      <c r="F52" s="25"/>
      <c r="G52" s="25"/>
      <c r="H52" s="25"/>
      <c r="I52" s="26"/>
      <c r="J52" s="26"/>
      <c r="K52" s="24">
        <f t="shared" si="17"/>
        <v>0</v>
      </c>
      <c r="L52" s="27"/>
      <c r="M52" s="24">
        <f t="shared" si="1"/>
        <v>0</v>
      </c>
      <c r="N52" s="22">
        <f t="shared" si="18"/>
        <v>0</v>
      </c>
      <c r="O52" s="22">
        <f t="shared" si="19"/>
        <v>0</v>
      </c>
      <c r="P52" s="27"/>
      <c r="Q52" s="26"/>
      <c r="R52" s="26"/>
      <c r="S52" s="26"/>
      <c r="T52" s="34">
        <f t="shared" si="20"/>
        <v>0</v>
      </c>
      <c r="U52" s="24">
        <f t="shared" si="20"/>
        <v>0</v>
      </c>
      <c r="V52" s="24">
        <f t="shared" si="20"/>
        <v>0</v>
      </c>
      <c r="W52" s="25"/>
      <c r="X52" s="27"/>
      <c r="Y52" s="25"/>
      <c r="Z52" s="27"/>
    </row>
    <row r="53" spans="2:26" ht="15">
      <c r="B53" s="14" t="s">
        <v>106</v>
      </c>
      <c r="C53" s="21">
        <f t="shared" si="3"/>
        <v>0</v>
      </c>
      <c r="D53" s="25"/>
      <c r="E53" s="25"/>
      <c r="F53" s="25"/>
      <c r="G53" s="25"/>
      <c r="H53" s="25"/>
      <c r="I53" s="26"/>
      <c r="J53" s="26"/>
      <c r="K53" s="24">
        <f t="shared" si="17"/>
        <v>0</v>
      </c>
      <c r="L53" s="27"/>
      <c r="M53" s="24">
        <f t="shared" si="1"/>
        <v>0</v>
      </c>
      <c r="N53" s="22">
        <f t="shared" si="18"/>
        <v>0</v>
      </c>
      <c r="O53" s="22">
        <f t="shared" si="19"/>
        <v>0</v>
      </c>
      <c r="P53" s="27"/>
      <c r="Q53" s="26"/>
      <c r="R53" s="26"/>
      <c r="S53" s="26"/>
      <c r="T53" s="34">
        <f t="shared" si="20"/>
        <v>0</v>
      </c>
      <c r="U53" s="24">
        <f t="shared" si="20"/>
        <v>0</v>
      </c>
      <c r="V53" s="24">
        <f t="shared" si="20"/>
        <v>0</v>
      </c>
      <c r="W53" s="25"/>
      <c r="X53" s="27"/>
      <c r="Y53" s="25"/>
      <c r="Z53" s="27"/>
    </row>
    <row r="54" spans="2:26" ht="15">
      <c r="B54" s="13" t="s">
        <v>108</v>
      </c>
      <c r="C54" s="21">
        <f t="shared" si="3"/>
        <v>0</v>
      </c>
      <c r="D54" s="25"/>
      <c r="E54" s="25"/>
      <c r="F54" s="25"/>
      <c r="G54" s="25"/>
      <c r="H54" s="25"/>
      <c r="I54" s="26"/>
      <c r="J54" s="26"/>
      <c r="K54" s="24">
        <f t="shared" si="17"/>
        <v>0</v>
      </c>
      <c r="L54" s="27"/>
      <c r="M54" s="24">
        <f t="shared" si="1"/>
        <v>0</v>
      </c>
      <c r="N54" s="22">
        <f t="shared" si="18"/>
        <v>0</v>
      </c>
      <c r="O54" s="22">
        <f t="shared" si="19"/>
        <v>0</v>
      </c>
      <c r="P54" s="27"/>
      <c r="Q54" s="26"/>
      <c r="R54" s="26"/>
      <c r="S54" s="26"/>
      <c r="T54" s="34">
        <f t="shared" si="20"/>
        <v>0</v>
      </c>
      <c r="U54" s="24">
        <f t="shared" si="20"/>
        <v>0</v>
      </c>
      <c r="V54" s="24">
        <f t="shared" si="20"/>
        <v>0</v>
      </c>
      <c r="W54" s="25"/>
      <c r="X54" s="27"/>
      <c r="Y54" s="25"/>
      <c r="Z54" s="27"/>
    </row>
    <row r="55" spans="2:26" ht="15">
      <c r="B55" s="13" t="s">
        <v>109</v>
      </c>
      <c r="C55" s="21">
        <f t="shared" si="3"/>
        <v>0</v>
      </c>
      <c r="D55" s="25"/>
      <c r="E55" s="25"/>
      <c r="F55" s="25"/>
      <c r="G55" s="25"/>
      <c r="H55" s="25"/>
      <c r="I55" s="26"/>
      <c r="J55" s="26"/>
      <c r="K55" s="24">
        <f t="shared" si="17"/>
        <v>0</v>
      </c>
      <c r="L55" s="27"/>
      <c r="M55" s="24">
        <f t="shared" si="1"/>
        <v>0</v>
      </c>
      <c r="N55" s="22">
        <f t="shared" si="18"/>
        <v>0</v>
      </c>
      <c r="O55" s="22">
        <f t="shared" si="19"/>
        <v>0</v>
      </c>
      <c r="P55" s="27"/>
      <c r="Q55" s="26"/>
      <c r="R55" s="26"/>
      <c r="S55" s="26"/>
      <c r="T55" s="34">
        <f t="shared" si="20"/>
        <v>0</v>
      </c>
      <c r="U55" s="24">
        <f t="shared" si="20"/>
        <v>0</v>
      </c>
      <c r="V55" s="24">
        <f t="shared" si="20"/>
        <v>0</v>
      </c>
      <c r="W55" s="25"/>
      <c r="X55" s="27"/>
      <c r="Y55" s="25"/>
      <c r="Z55" s="27"/>
    </row>
    <row r="56" spans="2:26" ht="15">
      <c r="B56" s="13" t="s">
        <v>110</v>
      </c>
      <c r="C56" s="21">
        <f t="shared" si="3"/>
        <v>0</v>
      </c>
      <c r="D56" s="25"/>
      <c r="E56" s="25"/>
      <c r="F56" s="25"/>
      <c r="G56" s="25"/>
      <c r="H56" s="25"/>
      <c r="I56" s="26"/>
      <c r="J56" s="26"/>
      <c r="K56" s="24">
        <f t="shared" si="17"/>
        <v>0</v>
      </c>
      <c r="L56" s="27"/>
      <c r="M56" s="24">
        <f t="shared" si="1"/>
        <v>0</v>
      </c>
      <c r="N56" s="22">
        <f t="shared" si="18"/>
        <v>0</v>
      </c>
      <c r="O56" s="22">
        <f t="shared" si="19"/>
        <v>0</v>
      </c>
      <c r="P56" s="27"/>
      <c r="Q56" s="26"/>
      <c r="R56" s="26"/>
      <c r="S56" s="26"/>
      <c r="T56" s="34">
        <f t="shared" si="20"/>
        <v>0</v>
      </c>
      <c r="U56" s="24">
        <f t="shared" si="20"/>
        <v>0</v>
      </c>
      <c r="V56" s="24">
        <f t="shared" si="20"/>
        <v>0</v>
      </c>
      <c r="W56" s="25"/>
      <c r="X56" s="27"/>
      <c r="Y56" s="25"/>
      <c r="Z56" s="27"/>
    </row>
    <row r="57" spans="2:26" ht="26.25">
      <c r="B57" s="13" t="s">
        <v>112</v>
      </c>
      <c r="C57" s="21">
        <f t="shared" si="3"/>
        <v>0</v>
      </c>
      <c r="D57" s="21">
        <f>SUM(D58:D59)</f>
        <v>0</v>
      </c>
      <c r="E57" s="21">
        <f>SUM(E58:E59)</f>
        <v>0</v>
      </c>
      <c r="F57" s="21">
        <f>SUM(F58:F59)</f>
        <v>0</v>
      </c>
      <c r="G57" s="21">
        <f>SUM(G58:G59)</f>
        <v>0</v>
      </c>
      <c r="H57" s="21">
        <f>SUM(H58:H59)</f>
        <v>0</v>
      </c>
      <c r="I57" s="23" t="s">
        <v>120</v>
      </c>
      <c r="J57" s="23" t="s">
        <v>120</v>
      </c>
      <c r="K57" s="24">
        <f>SUM(K58:K59)</f>
        <v>0</v>
      </c>
      <c r="L57" s="24">
        <f>SUM(L58:L59)</f>
        <v>0</v>
      </c>
      <c r="M57" s="24">
        <f t="shared" si="1"/>
        <v>0</v>
      </c>
      <c r="N57" s="22">
        <f>SUM(N58:N59)</f>
        <v>0</v>
      </c>
      <c r="O57" s="22">
        <f>SUM(O58:O59)</f>
        <v>0</v>
      </c>
      <c r="P57" s="24">
        <f>SUM(P58:P59)</f>
        <v>0</v>
      </c>
      <c r="Q57" s="23" t="s">
        <v>120</v>
      </c>
      <c r="R57" s="23" t="s">
        <v>120</v>
      </c>
      <c r="S57" s="23" t="s">
        <v>120</v>
      </c>
      <c r="T57" s="34">
        <f aca="true" t="shared" si="21" ref="T57:Z57">SUM(T58:T59)</f>
        <v>0</v>
      </c>
      <c r="U57" s="24">
        <f t="shared" si="21"/>
        <v>0</v>
      </c>
      <c r="V57" s="24">
        <f t="shared" si="21"/>
        <v>0</v>
      </c>
      <c r="W57" s="21">
        <f t="shared" si="21"/>
        <v>0</v>
      </c>
      <c r="X57" s="24">
        <f t="shared" si="21"/>
        <v>0</v>
      </c>
      <c r="Y57" s="21">
        <f t="shared" si="21"/>
        <v>0</v>
      </c>
      <c r="Z57" s="24">
        <f t="shared" si="21"/>
        <v>0</v>
      </c>
    </row>
    <row r="58" spans="2:26" ht="26.25">
      <c r="B58" s="14" t="s">
        <v>114</v>
      </c>
      <c r="C58" s="21">
        <f t="shared" si="3"/>
        <v>0</v>
      </c>
      <c r="D58" s="25">
        <v>0</v>
      </c>
      <c r="E58" s="25">
        <v>0</v>
      </c>
      <c r="F58" s="25">
        <v>0</v>
      </c>
      <c r="G58" s="25">
        <v>0</v>
      </c>
      <c r="H58" s="25"/>
      <c r="I58" s="26"/>
      <c r="J58" s="26"/>
      <c r="K58" s="24">
        <f>D58*10000*I58/1000*J58/100</f>
        <v>0</v>
      </c>
      <c r="L58" s="27"/>
      <c r="M58" s="24">
        <f t="shared" si="1"/>
        <v>0</v>
      </c>
      <c r="N58" s="22">
        <f>E58*10000*I58/1000</f>
        <v>0</v>
      </c>
      <c r="O58" s="22">
        <f>F58*10000*I58/1000</f>
        <v>0</v>
      </c>
      <c r="P58" s="27"/>
      <c r="Q58" s="26"/>
      <c r="R58" s="26"/>
      <c r="S58" s="26"/>
      <c r="T58" s="34">
        <f aca="true" t="shared" si="22" ref="T58:V59">N58*Q58/100</f>
        <v>0</v>
      </c>
      <c r="U58" s="24">
        <f t="shared" si="22"/>
        <v>0</v>
      </c>
      <c r="V58" s="24">
        <f t="shared" si="22"/>
        <v>0</v>
      </c>
      <c r="W58" s="25"/>
      <c r="X58" s="27"/>
      <c r="Y58" s="25"/>
      <c r="Z58" s="27"/>
    </row>
    <row r="59" spans="2:26" ht="51.75">
      <c r="B59" s="14" t="s">
        <v>115</v>
      </c>
      <c r="C59" s="21">
        <f t="shared" si="3"/>
        <v>0</v>
      </c>
      <c r="D59" s="25"/>
      <c r="E59" s="25">
        <v>0</v>
      </c>
      <c r="F59" s="25">
        <v>0</v>
      </c>
      <c r="G59" s="25">
        <v>0</v>
      </c>
      <c r="H59" s="25">
        <v>0</v>
      </c>
      <c r="I59" s="26"/>
      <c r="J59" s="26"/>
      <c r="K59" s="24">
        <f>D59*10000*I59/1000*J59/100</f>
        <v>0</v>
      </c>
      <c r="L59" s="27"/>
      <c r="M59" s="24">
        <f t="shared" si="1"/>
        <v>0</v>
      </c>
      <c r="N59" s="22">
        <f>E59*10000*I59/1000</f>
        <v>0</v>
      </c>
      <c r="O59" s="22">
        <f>F59*10000*I59/1000</f>
        <v>0</v>
      </c>
      <c r="P59" s="27"/>
      <c r="Q59" s="26"/>
      <c r="R59" s="26"/>
      <c r="S59" s="26"/>
      <c r="T59" s="34">
        <f t="shared" si="22"/>
        <v>0</v>
      </c>
      <c r="U59" s="24">
        <f t="shared" si="22"/>
        <v>0</v>
      </c>
      <c r="V59" s="24">
        <f t="shared" si="22"/>
        <v>0</v>
      </c>
      <c r="W59" s="25"/>
      <c r="X59" s="27"/>
      <c r="Y59" s="25"/>
      <c r="Z59" s="27"/>
    </row>
    <row r="60" spans="2:26" ht="15">
      <c r="B60" s="13" t="s">
        <v>117</v>
      </c>
      <c r="C60" s="21">
        <f t="shared" si="3"/>
        <v>4061.5</v>
      </c>
      <c r="D60" s="21">
        <f>SUM(D15+D19+D37+D50+D54+D55+D56+D57)</f>
        <v>3417.1257</v>
      </c>
      <c r="E60" s="21">
        <f>SUM(E15+E19+E37+E50+E54+E55+E56+E57)</f>
        <v>127.8091</v>
      </c>
      <c r="F60" s="21">
        <f>SUM(F15+F19+F37+F50+F54+F55+F56+F57)</f>
        <v>0</v>
      </c>
      <c r="G60" s="21">
        <f>SUM(G15+G19+G37+G50+G54+G55+G56+G57)</f>
        <v>11.616100000000001</v>
      </c>
      <c r="H60" s="21">
        <f>SUM(H15+H19+H37+H50+H54+H55+H56+H57)</f>
        <v>504.9491</v>
      </c>
      <c r="I60" s="22" t="s">
        <v>120</v>
      </c>
      <c r="J60" s="23" t="s">
        <v>120</v>
      </c>
      <c r="K60" s="24">
        <f>SUM(K15+K19+K37+K50+K54+K55+K56+K57)</f>
        <v>2579.2706457</v>
      </c>
      <c r="L60" s="24">
        <f>SUM(L15+L19+L37+L50+L54+L55+L56+L57)</f>
        <v>636</v>
      </c>
      <c r="M60" s="24">
        <f t="shared" si="1"/>
        <v>1943.2706457</v>
      </c>
      <c r="N60" s="22">
        <f>SUM(N15+N19+N37+N50+N54+N55+N56+N57)</f>
        <v>144696.88442</v>
      </c>
      <c r="O60" s="22">
        <f>SUM(O15+O19+O37+O50+O54+O55+O56+O57)</f>
        <v>0</v>
      </c>
      <c r="P60" s="24">
        <f>SUM(P15+P19+P37+P50+P54+P55+P56+P57)</f>
        <v>0</v>
      </c>
      <c r="Q60" s="23" t="s">
        <v>120</v>
      </c>
      <c r="R60" s="23" t="s">
        <v>120</v>
      </c>
      <c r="S60" s="23" t="s">
        <v>120</v>
      </c>
      <c r="T60" s="34">
        <f aca="true" t="shared" si="23" ref="T60:Z60">SUM(T15+T19+T37+T50+T54+T55+T56+T57)</f>
        <v>1696.2325357</v>
      </c>
      <c r="U60" s="24">
        <f t="shared" si="23"/>
        <v>0</v>
      </c>
      <c r="V60" s="24">
        <f t="shared" si="23"/>
        <v>0</v>
      </c>
      <c r="W60" s="21">
        <f t="shared" si="23"/>
        <v>0</v>
      </c>
      <c r="X60" s="24">
        <f t="shared" si="23"/>
        <v>0</v>
      </c>
      <c r="Y60" s="21">
        <f t="shared" si="23"/>
        <v>0</v>
      </c>
      <c r="Z60" s="24">
        <f t="shared" si="23"/>
        <v>0</v>
      </c>
    </row>
    <row r="61" spans="2:26" ht="15">
      <c r="B61" s="13" t="s">
        <v>119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2"/>
      <c r="J61" s="23"/>
      <c r="K61" s="24">
        <v>0</v>
      </c>
      <c r="L61" s="24">
        <v>0</v>
      </c>
      <c r="M61" s="24">
        <v>0</v>
      </c>
      <c r="N61" s="22">
        <v>0</v>
      </c>
      <c r="O61" s="22">
        <v>0</v>
      </c>
      <c r="P61" s="24">
        <v>0</v>
      </c>
      <c r="Q61" s="23"/>
      <c r="R61" s="23"/>
      <c r="S61" s="23"/>
      <c r="T61" s="34">
        <v>0</v>
      </c>
      <c r="U61" s="24">
        <v>0</v>
      </c>
      <c r="V61" s="24">
        <v>0</v>
      </c>
      <c r="W61" s="21">
        <v>0</v>
      </c>
      <c r="X61" s="24">
        <v>0</v>
      </c>
      <c r="Y61" s="21">
        <v>0</v>
      </c>
      <c r="Z61" s="24">
        <v>0</v>
      </c>
    </row>
    <row r="62" spans="1:27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U62" s="3"/>
      <c r="V62" s="3"/>
      <c r="W62" s="3"/>
      <c r="X62" s="3"/>
      <c r="Y62" s="3"/>
      <c r="Z62" s="3"/>
      <c r="AA62" s="3"/>
    </row>
    <row r="63" spans="2:6" ht="15">
      <c r="B63" s="7" t="s">
        <v>22</v>
      </c>
      <c r="C63" s="36"/>
      <c r="D63" s="37"/>
      <c r="E63" s="37"/>
      <c r="F63" s="37"/>
    </row>
    <row r="64" spans="1:27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  <c r="V64" s="3"/>
      <c r="W64" s="3"/>
      <c r="X64" s="3"/>
      <c r="Y64" s="3"/>
      <c r="Z64" s="3"/>
      <c r="AA64" s="3"/>
    </row>
    <row r="65" spans="2:5" ht="15">
      <c r="B65" s="7" t="s">
        <v>23</v>
      </c>
      <c r="C65" s="36"/>
      <c r="D65" s="37"/>
      <c r="E65" s="37"/>
    </row>
    <row r="66" spans="1:2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  <c r="V66" s="3"/>
      <c r="W66" s="3"/>
      <c r="X66" s="3"/>
      <c r="Y66" s="3"/>
      <c r="Z66" s="3"/>
      <c r="AA66" s="3"/>
    </row>
  </sheetData>
  <sheetProtection/>
  <mergeCells count="6">
    <mergeCell ref="C5:F5"/>
    <mergeCell ref="C63:F63"/>
    <mergeCell ref="C65:E65"/>
    <mergeCell ref="D2:U2"/>
    <mergeCell ref="D8:U8"/>
    <mergeCell ref="C11:F11"/>
  </mergeCells>
  <dataValidations count="1">
    <dataValidation type="decimal" showInputMessage="1" showErrorMessage="1" sqref="W58:Z59 P58:S59 D58:J59 L58:L59 W51:Z56 P51:S56 D51:J56 L51:L56 W41:Z49 P41:S49 D41:J49 L41:L49 W38:Z39 P38:S39 D38:J39 L38:L39 W20:Z36 P20:S36 D20:J36 L20:L36 W16:Z18 P16:S18 L16:L18 D16:E18 G16:J18 F17:F18">
      <formula1>-79228162514264300000000000000</formula1>
      <formula2>7.922816251426434E+28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8.57421875" style="0" customWidth="1"/>
    <col min="2" max="2" width="33.28125" style="0" customWidth="1"/>
    <col min="3" max="3" width="22.421875" style="0" customWidth="1"/>
  </cols>
  <sheetData>
    <row r="1" spans="1:3" ht="15">
      <c r="A1" s="3"/>
      <c r="B1" s="3"/>
      <c r="C1" s="3"/>
    </row>
    <row r="2" spans="1:3" ht="18.75">
      <c r="A2" s="39" t="s">
        <v>25</v>
      </c>
      <c r="B2" s="40"/>
      <c r="C2" s="40"/>
    </row>
    <row r="3" spans="1:3" ht="18.75">
      <c r="A3" s="2"/>
      <c r="B3" s="10"/>
      <c r="C3" s="10"/>
    </row>
    <row r="4" spans="1:3" ht="15">
      <c r="A4" s="11" t="s">
        <v>20</v>
      </c>
      <c r="B4" s="1">
        <v>2021</v>
      </c>
      <c r="C4" s="10"/>
    </row>
    <row r="5" spans="1:3" ht="15">
      <c r="A5" s="11" t="s">
        <v>21</v>
      </c>
      <c r="B5" s="41" t="s">
        <v>121</v>
      </c>
      <c r="C5" s="42"/>
    </row>
    <row r="6" spans="1:3" ht="15">
      <c r="A6" s="3"/>
      <c r="B6" s="3"/>
      <c r="C6" s="3"/>
    </row>
    <row r="7" spans="1:3" ht="55.5" customHeight="1">
      <c r="A7" s="8" t="s">
        <v>18</v>
      </c>
      <c r="B7" s="17" t="s">
        <v>26</v>
      </c>
      <c r="C7" s="17" t="s">
        <v>27</v>
      </c>
    </row>
    <row r="8" spans="1:3" ht="15">
      <c r="A8" s="9">
        <v>1</v>
      </c>
      <c r="B8" s="9">
        <v>2</v>
      </c>
      <c r="C8" s="9">
        <v>3</v>
      </c>
    </row>
    <row r="9" spans="1:3" ht="39">
      <c r="A9" s="12" t="s">
        <v>66</v>
      </c>
      <c r="B9" s="28"/>
      <c r="C9" s="29"/>
    </row>
    <row r="10" spans="1:3" ht="39">
      <c r="A10" s="12" t="s">
        <v>67</v>
      </c>
      <c r="B10" s="28"/>
      <c r="C10" s="29"/>
    </row>
  </sheetData>
  <sheetProtection/>
  <mergeCells count="2">
    <mergeCell ref="A2:C2"/>
    <mergeCell ref="B5:C5"/>
  </mergeCells>
  <dataValidations count="4">
    <dataValidation type="decimal" showInputMessage="1" showErrorMessage="1" sqref="B9">
      <formula1>-79228162514264300000000000000</formula1>
      <formula2>7.922816251426434E+28</formula2>
    </dataValidation>
    <dataValidation type="decimal" showInputMessage="1" showErrorMessage="1" sqref="C9">
      <formula1>-79228162514264300000000000000</formula1>
      <formula2>7.922816251426434E+28</formula2>
    </dataValidation>
    <dataValidation type="decimal" showInputMessage="1" showErrorMessage="1" sqref="B10">
      <formula1>-79228162514264300000000000000</formula1>
      <formula2>7.922816251426434E+28</formula2>
    </dataValidation>
    <dataValidation type="decimal" showInputMessage="1" showErrorMessage="1" sqref="C10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30</v>
      </c>
      <c r="D1">
        <v>1</v>
      </c>
    </row>
    <row r="2" spans="3:4" ht="15">
      <c r="C2" t="s">
        <v>31</v>
      </c>
      <c r="D2">
        <v>2</v>
      </c>
    </row>
    <row r="3" spans="3:4" ht="15">
      <c r="C3" t="s">
        <v>32</v>
      </c>
      <c r="D3">
        <v>3</v>
      </c>
    </row>
    <row r="4" spans="3:4" ht="15">
      <c r="C4" t="s">
        <v>33</v>
      </c>
      <c r="D4">
        <v>4</v>
      </c>
    </row>
    <row r="5" spans="3:4" ht="15">
      <c r="C5" t="s">
        <v>34</v>
      </c>
      <c r="D5">
        <v>5</v>
      </c>
    </row>
    <row r="6" spans="3:4" ht="15">
      <c r="C6" t="s">
        <v>35</v>
      </c>
      <c r="D6">
        <v>6</v>
      </c>
    </row>
    <row r="7" spans="3:4" ht="15">
      <c r="C7" t="s">
        <v>36</v>
      </c>
      <c r="D7">
        <v>7</v>
      </c>
    </row>
    <row r="8" spans="3:4" ht="15">
      <c r="C8" t="s">
        <v>37</v>
      </c>
      <c r="D8">
        <v>8</v>
      </c>
    </row>
    <row r="9" spans="1:4" ht="15">
      <c r="A9" t="s">
        <v>57</v>
      </c>
      <c r="C9" t="s">
        <v>38</v>
      </c>
      <c r="D9">
        <v>9</v>
      </c>
    </row>
    <row r="10" spans="1:4" ht="15">
      <c r="A10" t="s">
        <v>59</v>
      </c>
      <c r="C10" t="s">
        <v>39</v>
      </c>
      <c r="D10">
        <v>10</v>
      </c>
    </row>
    <row r="11" spans="1:4" ht="15">
      <c r="A11" t="s">
        <v>59</v>
      </c>
      <c r="C11" t="s">
        <v>40</v>
      </c>
      <c r="D11">
        <v>11</v>
      </c>
    </row>
    <row r="12" spans="1:4" ht="15">
      <c r="A12" t="s">
        <v>59</v>
      </c>
      <c r="C12" t="s">
        <v>41</v>
      </c>
      <c r="D12">
        <v>12</v>
      </c>
    </row>
    <row r="13" spans="1:4" ht="15">
      <c r="A13" t="s">
        <v>63</v>
      </c>
      <c r="C13" t="s">
        <v>42</v>
      </c>
      <c r="D13">
        <v>13</v>
      </c>
    </row>
    <row r="14" spans="1:4" ht="15">
      <c r="A14" t="s">
        <v>65</v>
      </c>
      <c r="C14" t="s">
        <v>43</v>
      </c>
      <c r="D14">
        <v>14</v>
      </c>
    </row>
    <row r="15" spans="1:4" ht="15">
      <c r="A15" t="s">
        <v>65</v>
      </c>
      <c r="C15" t="s">
        <v>44</v>
      </c>
      <c r="D15">
        <v>15</v>
      </c>
    </row>
    <row r="16" spans="1:4" ht="15">
      <c r="A16" t="s">
        <v>65</v>
      </c>
      <c r="C16" t="s">
        <v>45</v>
      </c>
      <c r="D16">
        <v>16</v>
      </c>
    </row>
    <row r="17" spans="1:4" ht="15">
      <c r="A17" t="s">
        <v>65</v>
      </c>
      <c r="C17" t="s">
        <v>46</v>
      </c>
      <c r="D17">
        <v>17</v>
      </c>
    </row>
    <row r="18" spans="1:4" ht="15">
      <c r="A18" t="s">
        <v>65</v>
      </c>
      <c r="C18" t="s">
        <v>47</v>
      </c>
      <c r="D18">
        <v>18</v>
      </c>
    </row>
    <row r="19" spans="1:4" ht="15">
      <c r="A19" t="s">
        <v>65</v>
      </c>
      <c r="C19" t="s">
        <v>48</v>
      </c>
      <c r="D19">
        <v>19</v>
      </c>
    </row>
    <row r="20" spans="1:4" ht="15">
      <c r="A20" t="s">
        <v>65</v>
      </c>
      <c r="C20" t="s">
        <v>49</v>
      </c>
      <c r="D20">
        <v>20</v>
      </c>
    </row>
    <row r="21" spans="1:4" ht="15">
      <c r="A21" t="s">
        <v>65</v>
      </c>
      <c r="C21" t="s">
        <v>50</v>
      </c>
      <c r="D21">
        <v>21</v>
      </c>
    </row>
    <row r="22" spans="1:4" ht="15">
      <c r="A22" t="s">
        <v>65</v>
      </c>
      <c r="C22" t="s">
        <v>51</v>
      </c>
      <c r="D22">
        <v>22</v>
      </c>
    </row>
    <row r="23" spans="1:4" ht="15">
      <c r="A23" t="s">
        <v>65</v>
      </c>
      <c r="C23" t="s">
        <v>52</v>
      </c>
      <c r="D23">
        <v>23</v>
      </c>
    </row>
    <row r="24" spans="1:4" ht="15">
      <c r="A24" t="s">
        <v>65</v>
      </c>
      <c r="C24" t="s">
        <v>53</v>
      </c>
      <c r="D24">
        <v>24</v>
      </c>
    </row>
    <row r="25" spans="1:4" ht="15">
      <c r="A25" t="s">
        <v>65</v>
      </c>
      <c r="C25" t="s">
        <v>54</v>
      </c>
      <c r="D25">
        <v>25</v>
      </c>
    </row>
    <row r="26" spans="1:4" ht="15">
      <c r="A26" t="s">
        <v>65</v>
      </c>
      <c r="C26" t="s">
        <v>55</v>
      </c>
      <c r="D26">
        <v>26</v>
      </c>
    </row>
    <row r="27" spans="1:4" ht="15">
      <c r="A27" t="s">
        <v>65</v>
      </c>
      <c r="C27" t="s">
        <v>56</v>
      </c>
      <c r="D27">
        <v>27</v>
      </c>
    </row>
    <row r="28" ht="15">
      <c r="A28" t="s">
        <v>65</v>
      </c>
    </row>
    <row r="29" ht="15">
      <c r="A29" t="s">
        <v>65</v>
      </c>
    </row>
    <row r="30" ht="15">
      <c r="A30" t="s">
        <v>65</v>
      </c>
    </row>
    <row r="31" ht="15">
      <c r="A31" t="s">
        <v>83</v>
      </c>
    </row>
    <row r="32" ht="15">
      <c r="A32" t="s">
        <v>85</v>
      </c>
    </row>
    <row r="33" ht="15">
      <c r="A33" t="s">
        <v>85</v>
      </c>
    </row>
    <row r="34" ht="15">
      <c r="A34" t="s">
        <v>88</v>
      </c>
    </row>
    <row r="35" ht="15">
      <c r="A35" t="s">
        <v>90</v>
      </c>
    </row>
    <row r="36" ht="15">
      <c r="A36" t="s">
        <v>90</v>
      </c>
    </row>
    <row r="37" ht="15">
      <c r="A37" t="s">
        <v>90</v>
      </c>
    </row>
    <row r="38" ht="15">
      <c r="A38" t="s">
        <v>90</v>
      </c>
    </row>
    <row r="39" ht="15">
      <c r="A39" t="s">
        <v>90</v>
      </c>
    </row>
    <row r="40" ht="15">
      <c r="A40" t="s">
        <v>96</v>
      </c>
    </row>
    <row r="41" ht="15">
      <c r="A41" t="s">
        <v>96</v>
      </c>
    </row>
    <row r="42" ht="15">
      <c r="A42" t="s">
        <v>96</v>
      </c>
    </row>
    <row r="43" ht="15">
      <c r="A43" t="s">
        <v>96</v>
      </c>
    </row>
    <row r="44" ht="15">
      <c r="A44" t="s">
        <v>101</v>
      </c>
    </row>
    <row r="45" ht="15">
      <c r="A45" t="s">
        <v>103</v>
      </c>
    </row>
    <row r="46" ht="15">
      <c r="A46" t="s">
        <v>103</v>
      </c>
    </row>
    <row r="47" ht="15">
      <c r="A47" t="s">
        <v>103</v>
      </c>
    </row>
    <row r="48" ht="15">
      <c r="A48" t="s">
        <v>107</v>
      </c>
    </row>
    <row r="49" ht="15">
      <c r="A49" t="s">
        <v>107</v>
      </c>
    </row>
    <row r="50" ht="15">
      <c r="A50" t="s">
        <v>107</v>
      </c>
    </row>
    <row r="51" ht="15">
      <c r="A51" t="s">
        <v>111</v>
      </c>
    </row>
    <row r="52" ht="15">
      <c r="A52" t="s">
        <v>113</v>
      </c>
    </row>
    <row r="53" ht="15">
      <c r="A53" t="s">
        <v>113</v>
      </c>
    </row>
    <row r="54" ht="15">
      <c r="A54" t="s">
        <v>116</v>
      </c>
    </row>
    <row r="55" ht="15">
      <c r="A55" t="s">
        <v>118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30</v>
      </c>
      <c r="D1">
        <v>1</v>
      </c>
    </row>
    <row r="2" spans="3:4" ht="15">
      <c r="C2" t="s">
        <v>31</v>
      </c>
      <c r="D2">
        <v>2</v>
      </c>
    </row>
    <row r="3" spans="3:4" ht="15">
      <c r="C3" t="s">
        <v>32</v>
      </c>
      <c r="D3">
        <v>3</v>
      </c>
    </row>
    <row r="9" ht="15">
      <c r="A9" t="s">
        <v>57</v>
      </c>
    </row>
    <row r="10" ht="15">
      <c r="A10" t="s">
        <v>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scherbakova</dc:creator>
  <cp:keywords/>
  <dc:description/>
  <cp:lastModifiedBy>user7</cp:lastModifiedBy>
  <cp:lastPrinted>2023-04-18T07:47:38Z</cp:lastPrinted>
  <dcterms:created xsi:type="dcterms:W3CDTF">2013-05-13T09:59:24Z</dcterms:created>
  <dcterms:modified xsi:type="dcterms:W3CDTF">2024-04-17T11:10:24Z</dcterms:modified>
  <cp:category/>
  <cp:version/>
  <cp:contentType/>
  <cp:contentStatus/>
</cp:coreProperties>
</file>